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\Website\Page content\copy\26 - Resources\"/>
    </mc:Choice>
  </mc:AlternateContent>
  <bookViews>
    <workbookView xWindow="0" yWindow="0" windowWidth="28800" windowHeight="12210"/>
  </bookViews>
  <sheets>
    <sheet name="Lender's Repayment Calculator" sheetId="1" r:id="rId1"/>
  </sheets>
  <calcPr calcId="162913"/>
  <fileRecoveryPr autoRecover="0"/>
</workbook>
</file>

<file path=xl/calcChain.xml><?xml version="1.0" encoding="utf-8"?>
<calcChain xmlns="http://schemas.openxmlformats.org/spreadsheetml/2006/main">
  <c r="I5" i="1" l="1"/>
  <c r="E21" i="1" s="1"/>
  <c r="H21" i="1" s="1"/>
  <c r="B22" i="1"/>
  <c r="C21" i="1"/>
  <c r="I6" i="1" l="1"/>
  <c r="F21" i="1" s="1"/>
  <c r="I21" i="1" s="1"/>
  <c r="D22" i="1"/>
  <c r="C22" i="1"/>
  <c r="D21" i="1"/>
  <c r="B23" i="1"/>
  <c r="G21" i="1" l="1"/>
  <c r="E22" i="1" s="1"/>
  <c r="F22" i="1"/>
  <c r="I22" i="1" s="1"/>
  <c r="D23" i="1"/>
  <c r="C23" i="1"/>
  <c r="B24" i="1"/>
  <c r="H22" i="1"/>
  <c r="G22" i="1" l="1"/>
  <c r="E23" i="1" s="1"/>
  <c r="H23" i="1" s="1"/>
  <c r="C24" i="1"/>
  <c r="B25" i="1"/>
  <c r="D24" i="1"/>
  <c r="F23" i="1" l="1"/>
  <c r="I23" i="1" s="1"/>
  <c r="B26" i="1"/>
  <c r="C25" i="1"/>
  <c r="D25" i="1"/>
  <c r="G23" i="1" l="1"/>
  <c r="E24" i="1" s="1"/>
  <c r="D26" i="1"/>
  <c r="B27" i="1"/>
  <c r="C26" i="1"/>
  <c r="C27" i="1" l="1"/>
  <c r="D27" i="1"/>
  <c r="B28" i="1"/>
  <c r="H24" i="1"/>
  <c r="F24" i="1"/>
  <c r="I24" i="1" l="1"/>
  <c r="G24" i="1"/>
  <c r="B29" i="1"/>
  <c r="D28" i="1"/>
  <c r="C28" i="1"/>
  <c r="E25" i="1" l="1"/>
  <c r="D29" i="1"/>
  <c r="C29" i="1"/>
  <c r="B30" i="1"/>
  <c r="B31" i="1" l="1"/>
  <c r="C30" i="1"/>
  <c r="H25" i="1"/>
  <c r="F25" i="1"/>
  <c r="I25" i="1" l="1"/>
  <c r="G25" i="1"/>
  <c r="C31" i="1"/>
  <c r="B32" i="1"/>
  <c r="D31" i="1"/>
  <c r="E26" i="1" l="1"/>
  <c r="B33" i="1"/>
  <c r="D32" i="1"/>
  <c r="C32" i="1"/>
  <c r="H26" i="1" l="1"/>
  <c r="F26" i="1"/>
  <c r="C33" i="1"/>
  <c r="B34" i="1"/>
  <c r="D33" i="1"/>
  <c r="B35" i="1" l="1"/>
  <c r="D34" i="1"/>
  <c r="C34" i="1"/>
  <c r="I26" i="1"/>
  <c r="G26" i="1"/>
  <c r="E27" i="1" l="1"/>
  <c r="D35" i="1"/>
  <c r="C35" i="1"/>
  <c r="B36" i="1"/>
  <c r="F27" i="1" l="1"/>
  <c r="H27" i="1"/>
  <c r="C36" i="1"/>
  <c r="B37" i="1"/>
  <c r="D36" i="1"/>
  <c r="D37" i="1" l="1"/>
  <c r="C37" i="1"/>
  <c r="B38" i="1"/>
  <c r="I27" i="1"/>
  <c r="G27" i="1"/>
  <c r="B39" i="1" l="1"/>
  <c r="D38" i="1"/>
  <c r="C38" i="1"/>
  <c r="E28" i="1"/>
  <c r="H28" i="1" l="1"/>
  <c r="F28" i="1"/>
  <c r="D39" i="1"/>
  <c r="B40" i="1"/>
  <c r="C39" i="1"/>
  <c r="B41" i="1" l="1"/>
  <c r="C40" i="1"/>
  <c r="D40" i="1"/>
  <c r="I28" i="1"/>
  <c r="G28" i="1"/>
  <c r="E29" i="1" l="1"/>
  <c r="B42" i="1"/>
  <c r="C41" i="1"/>
  <c r="D41" i="1"/>
  <c r="H29" i="1" l="1"/>
  <c r="F29" i="1"/>
  <c r="B43" i="1"/>
  <c r="D42" i="1"/>
  <c r="C42" i="1"/>
  <c r="I29" i="1" l="1"/>
  <c r="G29" i="1"/>
  <c r="C43" i="1"/>
  <c r="D43" i="1"/>
  <c r="B44" i="1"/>
  <c r="E30" i="1" l="1"/>
  <c r="D30" i="1" s="1"/>
  <c r="C44" i="1"/>
  <c r="B45" i="1"/>
  <c r="D44" i="1"/>
  <c r="B46" i="1" l="1"/>
  <c r="D45" i="1"/>
  <c r="C45" i="1"/>
  <c r="F30" i="1"/>
  <c r="H30" i="1"/>
  <c r="I30" i="1" l="1"/>
  <c r="G30" i="1"/>
  <c r="D46" i="1"/>
  <c r="B47" i="1"/>
  <c r="C46" i="1"/>
  <c r="B48" i="1" l="1"/>
  <c r="C47" i="1"/>
  <c r="D47" i="1"/>
  <c r="E31" i="1"/>
  <c r="D48" i="1" l="1"/>
  <c r="C48" i="1"/>
  <c r="B49" i="1"/>
  <c r="H31" i="1"/>
  <c r="F31" i="1"/>
  <c r="I31" i="1" l="1"/>
  <c r="G31" i="1"/>
  <c r="D49" i="1"/>
  <c r="B50" i="1"/>
  <c r="C49" i="1"/>
  <c r="E32" i="1" l="1"/>
  <c r="C50" i="1"/>
  <c r="D50" i="1"/>
  <c r="B51" i="1"/>
  <c r="B52" i="1" l="1"/>
  <c r="C51" i="1"/>
  <c r="D51" i="1"/>
  <c r="F32" i="1"/>
  <c r="H32" i="1"/>
  <c r="I32" i="1" l="1"/>
  <c r="G32" i="1"/>
  <c r="B53" i="1"/>
  <c r="D52" i="1"/>
  <c r="C52" i="1"/>
  <c r="C53" i="1" l="1"/>
  <c r="D53" i="1"/>
  <c r="B54" i="1"/>
  <c r="E33" i="1"/>
  <c r="H33" i="1" l="1"/>
  <c r="F33" i="1"/>
  <c r="B55" i="1"/>
  <c r="D54" i="1"/>
  <c r="C54" i="1"/>
  <c r="B56" i="1" l="1"/>
  <c r="C55" i="1"/>
  <c r="D55" i="1"/>
  <c r="I33" i="1"/>
  <c r="G33" i="1"/>
  <c r="E34" i="1" l="1"/>
  <c r="C56" i="1"/>
  <c r="B57" i="1"/>
  <c r="B58" i="1" l="1"/>
  <c r="D57" i="1"/>
  <c r="C57" i="1"/>
  <c r="H34" i="1"/>
  <c r="F34" i="1"/>
  <c r="B59" i="1" l="1"/>
  <c r="C58" i="1"/>
  <c r="D58" i="1"/>
  <c r="I34" i="1"/>
  <c r="G34" i="1"/>
  <c r="E35" i="1" l="1"/>
  <c r="C59" i="1"/>
  <c r="D59" i="1"/>
  <c r="B60" i="1"/>
  <c r="B61" i="1" l="1"/>
  <c r="C60" i="1"/>
  <c r="D60" i="1"/>
  <c r="F35" i="1"/>
  <c r="H35" i="1"/>
  <c r="I35" i="1" l="1"/>
  <c r="G35" i="1"/>
  <c r="B62" i="1"/>
  <c r="C61" i="1"/>
  <c r="D61" i="1"/>
  <c r="D62" i="1" l="1"/>
  <c r="B63" i="1"/>
  <c r="C62" i="1"/>
  <c r="E36" i="1"/>
  <c r="D63" i="1" l="1"/>
  <c r="B64" i="1"/>
  <c r="C63" i="1"/>
  <c r="F36" i="1"/>
  <c r="H36" i="1"/>
  <c r="B65" i="1" l="1"/>
  <c r="C64" i="1"/>
  <c r="D64" i="1"/>
  <c r="I36" i="1"/>
  <c r="G36" i="1"/>
  <c r="E37" i="1" l="1"/>
  <c r="C65" i="1"/>
  <c r="D65" i="1"/>
  <c r="B66" i="1"/>
  <c r="D66" i="1" l="1"/>
  <c r="B67" i="1"/>
  <c r="C66" i="1"/>
  <c r="H37" i="1"/>
  <c r="F37" i="1"/>
  <c r="I37" i="1" l="1"/>
  <c r="G37" i="1"/>
  <c r="D67" i="1"/>
  <c r="C67" i="1"/>
  <c r="B68" i="1"/>
  <c r="C68" i="1" l="1"/>
  <c r="D68" i="1"/>
  <c r="B69" i="1"/>
  <c r="E38" i="1"/>
  <c r="B70" i="1" l="1"/>
  <c r="D69" i="1"/>
  <c r="C69" i="1"/>
  <c r="H38" i="1"/>
  <c r="F38" i="1"/>
  <c r="B71" i="1" l="1"/>
  <c r="C70" i="1"/>
  <c r="D70" i="1"/>
  <c r="I38" i="1"/>
  <c r="G38" i="1"/>
  <c r="E39" i="1" l="1"/>
  <c r="C71" i="1"/>
  <c r="D71" i="1"/>
  <c r="B72" i="1"/>
  <c r="B73" i="1" l="1"/>
  <c r="C72" i="1"/>
  <c r="D72" i="1"/>
  <c r="H39" i="1"/>
  <c r="F39" i="1"/>
  <c r="I39" i="1" l="1"/>
  <c r="G39" i="1"/>
  <c r="C73" i="1"/>
  <c r="B74" i="1"/>
  <c r="D73" i="1"/>
  <c r="C74" i="1" l="1"/>
  <c r="B75" i="1"/>
  <c r="D74" i="1"/>
  <c r="E40" i="1"/>
  <c r="H40" i="1" l="1"/>
  <c r="F40" i="1"/>
  <c r="D75" i="1"/>
  <c r="B76" i="1"/>
  <c r="C75" i="1"/>
  <c r="I40" i="1" l="1"/>
  <c r="G40" i="1"/>
  <c r="C76" i="1"/>
  <c r="B77" i="1"/>
  <c r="D76" i="1"/>
  <c r="D77" i="1" l="1"/>
  <c r="C77" i="1"/>
  <c r="B78" i="1"/>
  <c r="E41" i="1"/>
  <c r="F41" i="1" l="1"/>
  <c r="H41" i="1"/>
  <c r="B79" i="1"/>
  <c r="C78" i="1"/>
  <c r="D78" i="1"/>
  <c r="B80" i="1" l="1"/>
  <c r="C79" i="1"/>
  <c r="D79" i="1"/>
  <c r="I41" i="1"/>
  <c r="G41" i="1"/>
  <c r="E42" i="1" l="1"/>
  <c r="C80" i="1"/>
  <c r="B81" i="1"/>
  <c r="F81" i="1" l="1"/>
  <c r="H81" i="1"/>
  <c r="E81" i="1"/>
  <c r="B82" i="1"/>
  <c r="G81" i="1"/>
  <c r="I81" i="1"/>
  <c r="C81" i="1"/>
  <c r="D81" i="1"/>
  <c r="H42" i="1"/>
  <c r="F42" i="1"/>
  <c r="B83" i="1" l="1"/>
  <c r="D82" i="1"/>
  <c r="E82" i="1"/>
  <c r="G82" i="1"/>
  <c r="F82" i="1"/>
  <c r="H82" i="1"/>
  <c r="C82" i="1"/>
  <c r="I82" i="1"/>
  <c r="I42" i="1"/>
  <c r="G42" i="1"/>
  <c r="E43" i="1" l="1"/>
  <c r="E83" i="1"/>
  <c r="G83" i="1"/>
  <c r="F83" i="1"/>
  <c r="B84" i="1"/>
  <c r="H83" i="1"/>
  <c r="D83" i="1"/>
  <c r="C83" i="1"/>
  <c r="I83" i="1"/>
  <c r="B85" i="1" l="1"/>
  <c r="D84" i="1"/>
  <c r="F84" i="1"/>
  <c r="H84" i="1"/>
  <c r="E84" i="1"/>
  <c r="I84" i="1"/>
  <c r="C84" i="1"/>
  <c r="G84" i="1"/>
  <c r="F43" i="1"/>
  <c r="H43" i="1"/>
  <c r="I43" i="1" l="1"/>
  <c r="G43" i="1"/>
  <c r="F85" i="1"/>
  <c r="H85" i="1"/>
  <c r="B86" i="1"/>
  <c r="I85" i="1"/>
  <c r="E85" i="1"/>
  <c r="D85" i="1"/>
  <c r="C85" i="1"/>
  <c r="G85" i="1"/>
  <c r="E44" i="1" l="1"/>
  <c r="D86" i="1"/>
  <c r="G86" i="1"/>
  <c r="F86" i="1"/>
  <c r="E86" i="1"/>
  <c r="C86" i="1"/>
  <c r="B87" i="1"/>
  <c r="H86" i="1"/>
  <c r="I86" i="1"/>
  <c r="C87" i="1" l="1"/>
  <c r="I87" i="1"/>
  <c r="F87" i="1"/>
  <c r="E87" i="1"/>
  <c r="G87" i="1"/>
  <c r="B88" i="1"/>
  <c r="D87" i="1"/>
  <c r="H87" i="1"/>
  <c r="F44" i="1"/>
  <c r="H44" i="1"/>
  <c r="B89" i="1" l="1"/>
  <c r="D88" i="1"/>
  <c r="H88" i="1"/>
  <c r="C88" i="1"/>
  <c r="I88" i="1"/>
  <c r="F88" i="1"/>
  <c r="G88" i="1"/>
  <c r="E88" i="1"/>
  <c r="I44" i="1"/>
  <c r="G44" i="1"/>
  <c r="E45" i="1" l="1"/>
  <c r="B90" i="1"/>
  <c r="D89" i="1"/>
  <c r="E89" i="1"/>
  <c r="H89" i="1"/>
  <c r="G89" i="1"/>
  <c r="F89" i="1"/>
  <c r="C89" i="1"/>
  <c r="I89" i="1"/>
  <c r="B91" i="1" l="1"/>
  <c r="D90" i="1"/>
  <c r="C90" i="1"/>
  <c r="I90" i="1"/>
  <c r="E90" i="1"/>
  <c r="H90" i="1"/>
  <c r="F90" i="1"/>
  <c r="G90" i="1"/>
  <c r="F45" i="1"/>
  <c r="H45" i="1"/>
  <c r="I45" i="1" l="1"/>
  <c r="G45" i="1"/>
  <c r="F91" i="1"/>
  <c r="H91" i="1"/>
  <c r="E91" i="1"/>
  <c r="B92" i="1"/>
  <c r="G91" i="1"/>
  <c r="D91" i="1"/>
  <c r="I91" i="1"/>
  <c r="C91" i="1"/>
  <c r="F92" i="1" l="1"/>
  <c r="I92" i="1"/>
  <c r="B93" i="1"/>
  <c r="H92" i="1"/>
  <c r="G92" i="1"/>
  <c r="E92" i="1"/>
  <c r="C92" i="1"/>
  <c r="D92" i="1"/>
  <c r="E46" i="1"/>
  <c r="F93" i="1" l="1"/>
  <c r="H93" i="1"/>
  <c r="D93" i="1"/>
  <c r="C93" i="1"/>
  <c r="I93" i="1"/>
  <c r="B94" i="1"/>
  <c r="E93" i="1"/>
  <c r="G93" i="1"/>
  <c r="H46" i="1"/>
  <c r="F46" i="1"/>
  <c r="I46" i="1" l="1"/>
  <c r="G46" i="1"/>
  <c r="F94" i="1"/>
  <c r="I94" i="1"/>
  <c r="B95" i="1"/>
  <c r="H94" i="1"/>
  <c r="G94" i="1"/>
  <c r="C94" i="1"/>
  <c r="D94" i="1"/>
  <c r="E94" i="1"/>
  <c r="E47" i="1" l="1"/>
  <c r="B96" i="1"/>
  <c r="D95" i="1"/>
  <c r="C95" i="1"/>
  <c r="G95" i="1"/>
  <c r="F95" i="1"/>
  <c r="H95" i="1"/>
  <c r="E95" i="1"/>
  <c r="I95" i="1"/>
  <c r="E96" i="1" l="1"/>
  <c r="G96" i="1"/>
  <c r="C96" i="1"/>
  <c r="I96" i="1"/>
  <c r="B97" i="1"/>
  <c r="D96" i="1"/>
  <c r="F96" i="1"/>
  <c r="H96" i="1"/>
  <c r="H47" i="1"/>
  <c r="F47" i="1"/>
  <c r="I47" i="1" l="1"/>
  <c r="G47" i="1"/>
  <c r="C97" i="1"/>
  <c r="I97" i="1"/>
  <c r="F97" i="1"/>
  <c r="G97" i="1"/>
  <c r="E97" i="1"/>
  <c r="D97" i="1"/>
  <c r="H97" i="1"/>
  <c r="B98" i="1"/>
  <c r="E48" i="1" l="1"/>
  <c r="C98" i="1"/>
  <c r="H98" i="1"/>
  <c r="B99" i="1"/>
  <c r="I98" i="1"/>
  <c r="D98" i="1"/>
  <c r="E98" i="1"/>
  <c r="F98" i="1"/>
  <c r="G98" i="1"/>
  <c r="C99" i="1" l="1"/>
  <c r="I99" i="1"/>
  <c r="D99" i="1"/>
  <c r="B100" i="1"/>
  <c r="H99" i="1"/>
  <c r="F99" i="1"/>
  <c r="E99" i="1"/>
  <c r="G99" i="1"/>
  <c r="H48" i="1"/>
  <c r="F48" i="1"/>
  <c r="B101" i="1" l="1"/>
  <c r="D100" i="1"/>
  <c r="C100" i="1"/>
  <c r="G100" i="1"/>
  <c r="H100" i="1"/>
  <c r="E100" i="1"/>
  <c r="F100" i="1"/>
  <c r="I100" i="1"/>
  <c r="I48" i="1"/>
  <c r="G48" i="1"/>
  <c r="E49" i="1" l="1"/>
  <c r="B102" i="1"/>
  <c r="D101" i="1"/>
  <c r="F101" i="1"/>
  <c r="I101" i="1"/>
  <c r="C101" i="1"/>
  <c r="H101" i="1"/>
  <c r="E101" i="1"/>
  <c r="G101" i="1"/>
  <c r="B103" i="1" l="1"/>
  <c r="H102" i="1"/>
  <c r="F102" i="1"/>
  <c r="G102" i="1"/>
  <c r="I102" i="1"/>
  <c r="D102" i="1"/>
  <c r="E102" i="1"/>
  <c r="C102" i="1"/>
  <c r="H49" i="1"/>
  <c r="F49" i="1"/>
  <c r="I49" i="1" l="1"/>
  <c r="G49" i="1"/>
  <c r="F103" i="1"/>
  <c r="H103" i="1"/>
  <c r="D103" i="1"/>
  <c r="I103" i="1"/>
  <c r="C103" i="1"/>
  <c r="E103" i="1"/>
  <c r="G103" i="1"/>
  <c r="B104" i="1"/>
  <c r="F104" i="1" l="1"/>
  <c r="I104" i="1"/>
  <c r="C104" i="1"/>
  <c r="G104" i="1"/>
  <c r="D104" i="1"/>
  <c r="B105" i="1"/>
  <c r="E104" i="1"/>
  <c r="H104" i="1"/>
  <c r="E50" i="1"/>
  <c r="F105" i="1" l="1"/>
  <c r="H105" i="1"/>
  <c r="B106" i="1"/>
  <c r="I105" i="1"/>
  <c r="G105" i="1"/>
  <c r="E105" i="1"/>
  <c r="C105" i="1"/>
  <c r="D105" i="1"/>
  <c r="H50" i="1"/>
  <c r="F50" i="1"/>
  <c r="E106" i="1" l="1"/>
  <c r="I106" i="1"/>
  <c r="C106" i="1"/>
  <c r="G106" i="1"/>
  <c r="D106" i="1"/>
  <c r="B107" i="1"/>
  <c r="F106" i="1"/>
  <c r="H106" i="1"/>
  <c r="I50" i="1"/>
  <c r="G50" i="1"/>
  <c r="B108" i="1" l="1"/>
  <c r="D107" i="1"/>
  <c r="E107" i="1"/>
  <c r="H107" i="1"/>
  <c r="C107" i="1"/>
  <c r="I107" i="1"/>
  <c r="G107" i="1"/>
  <c r="F107" i="1"/>
  <c r="E51" i="1"/>
  <c r="H51" i="1" l="1"/>
  <c r="F51" i="1"/>
  <c r="E108" i="1"/>
  <c r="G108" i="1"/>
  <c r="F108" i="1"/>
  <c r="H108" i="1"/>
  <c r="C108" i="1"/>
  <c r="B109" i="1"/>
  <c r="D108" i="1"/>
  <c r="I108" i="1"/>
  <c r="C109" i="1" l="1"/>
  <c r="I109" i="1"/>
  <c r="D109" i="1"/>
  <c r="F109" i="1"/>
  <c r="B110" i="1"/>
  <c r="H109" i="1"/>
  <c r="E109" i="1"/>
  <c r="G109" i="1"/>
  <c r="I51" i="1"/>
  <c r="G51" i="1"/>
  <c r="E52" i="1" l="1"/>
  <c r="E110" i="1"/>
  <c r="H110" i="1"/>
  <c r="F110" i="1"/>
  <c r="G110" i="1"/>
  <c r="C110" i="1"/>
  <c r="I110" i="1"/>
  <c r="B111" i="1"/>
  <c r="D110" i="1"/>
  <c r="C111" i="1" l="1"/>
  <c r="I111" i="1"/>
  <c r="F111" i="1"/>
  <c r="B112" i="1"/>
  <c r="G111" i="1"/>
  <c r="H111" i="1"/>
  <c r="E111" i="1"/>
  <c r="D111" i="1"/>
  <c r="H52" i="1"/>
  <c r="F52" i="1"/>
  <c r="B113" i="1" l="1"/>
  <c r="D112" i="1"/>
  <c r="H112" i="1"/>
  <c r="E112" i="1"/>
  <c r="I112" i="1"/>
  <c r="C112" i="1"/>
  <c r="F112" i="1"/>
  <c r="G112" i="1"/>
  <c r="I52" i="1"/>
  <c r="G52" i="1"/>
  <c r="E53" i="1" l="1"/>
  <c r="B114" i="1"/>
  <c r="D113" i="1"/>
  <c r="E113" i="1"/>
  <c r="H113" i="1"/>
  <c r="I113" i="1"/>
  <c r="C113" i="1"/>
  <c r="F113" i="1"/>
  <c r="G113" i="1"/>
  <c r="B115" i="1" l="1"/>
  <c r="D114" i="1"/>
  <c r="C114" i="1"/>
  <c r="I114" i="1"/>
  <c r="F114" i="1"/>
  <c r="E114" i="1"/>
  <c r="H114" i="1"/>
  <c r="G114" i="1"/>
  <c r="H53" i="1"/>
  <c r="F53" i="1"/>
  <c r="I53" i="1" l="1"/>
  <c r="G53" i="1"/>
  <c r="F115" i="1"/>
  <c r="H115" i="1"/>
  <c r="E115" i="1"/>
  <c r="B116" i="1"/>
  <c r="I115" i="1"/>
  <c r="C115" i="1"/>
  <c r="D115" i="1"/>
  <c r="G115" i="1"/>
  <c r="F116" i="1" l="1"/>
  <c r="I116" i="1"/>
  <c r="B117" i="1"/>
  <c r="H116" i="1"/>
  <c r="E116" i="1"/>
  <c r="D116" i="1"/>
  <c r="G116" i="1"/>
  <c r="C116" i="1"/>
  <c r="E54" i="1"/>
  <c r="H54" i="1" l="1"/>
  <c r="F54" i="1"/>
  <c r="F117" i="1"/>
  <c r="H117" i="1"/>
  <c r="D117" i="1"/>
  <c r="C117" i="1"/>
  <c r="G117" i="1"/>
  <c r="E117" i="1"/>
  <c r="I117" i="1"/>
  <c r="B118" i="1"/>
  <c r="I54" i="1" l="1"/>
  <c r="G54" i="1"/>
  <c r="F118" i="1"/>
  <c r="I118" i="1"/>
  <c r="B119" i="1"/>
  <c r="C118" i="1"/>
  <c r="D118" i="1"/>
  <c r="H118" i="1"/>
  <c r="G118" i="1"/>
  <c r="E118" i="1"/>
  <c r="E55" i="1" l="1"/>
  <c r="B120" i="1"/>
  <c r="D119" i="1"/>
  <c r="C119" i="1"/>
  <c r="G119" i="1"/>
  <c r="F119" i="1"/>
  <c r="I119" i="1"/>
  <c r="H119" i="1"/>
  <c r="E119" i="1"/>
  <c r="E120" i="1" l="1"/>
  <c r="G120" i="1"/>
  <c r="C120" i="1"/>
  <c r="I120" i="1"/>
  <c r="D120" i="1"/>
  <c r="H120" i="1"/>
  <c r="B121" i="1"/>
  <c r="F120" i="1"/>
  <c r="H55" i="1"/>
  <c r="F55" i="1"/>
  <c r="C121" i="1" l="1"/>
  <c r="I121" i="1"/>
  <c r="F121" i="1"/>
  <c r="B122" i="1"/>
  <c r="G121" i="1"/>
  <c r="H121" i="1"/>
  <c r="E121" i="1"/>
  <c r="D121" i="1"/>
  <c r="I55" i="1"/>
  <c r="G55" i="1"/>
  <c r="E56" i="1" l="1"/>
  <c r="D56" i="1" s="1"/>
  <c r="C122" i="1"/>
  <c r="H122" i="1"/>
  <c r="B123" i="1"/>
  <c r="I122" i="1"/>
  <c r="F122" i="1"/>
  <c r="E122" i="1"/>
  <c r="D122" i="1"/>
  <c r="G122" i="1"/>
  <c r="H56" i="1" l="1"/>
  <c r="F56" i="1"/>
  <c r="C123" i="1"/>
  <c r="I123" i="1"/>
  <c r="D123" i="1"/>
  <c r="E123" i="1"/>
  <c r="H123" i="1"/>
  <c r="F123" i="1"/>
  <c r="B124" i="1"/>
  <c r="G123" i="1"/>
  <c r="I56" i="1" l="1"/>
  <c r="G56" i="1"/>
  <c r="B125" i="1"/>
  <c r="D124" i="1"/>
  <c r="C124" i="1"/>
  <c r="G124" i="1"/>
  <c r="F124" i="1"/>
  <c r="H124" i="1"/>
  <c r="I124" i="1"/>
  <c r="E124" i="1"/>
  <c r="B126" i="1" l="1"/>
  <c r="D125" i="1"/>
  <c r="F125" i="1"/>
  <c r="C125" i="1"/>
  <c r="G125" i="1"/>
  <c r="E125" i="1"/>
  <c r="H125" i="1"/>
  <c r="I125" i="1"/>
  <c r="E57" i="1"/>
  <c r="H57" i="1" l="1"/>
  <c r="F57" i="1"/>
  <c r="B127" i="1"/>
  <c r="D126" i="1"/>
  <c r="H126" i="1"/>
  <c r="E126" i="1"/>
  <c r="G126" i="1"/>
  <c r="C126" i="1"/>
  <c r="I126" i="1"/>
  <c r="F126" i="1"/>
  <c r="F127" i="1" l="1"/>
  <c r="G127" i="1"/>
  <c r="C127" i="1"/>
  <c r="H127" i="1"/>
  <c r="D127" i="1"/>
  <c r="E127" i="1"/>
  <c r="B128" i="1"/>
  <c r="I127" i="1"/>
  <c r="I57" i="1"/>
  <c r="G57" i="1"/>
  <c r="F128" i="1" l="1"/>
  <c r="I128" i="1"/>
  <c r="H128" i="1"/>
  <c r="D128" i="1"/>
  <c r="C128" i="1"/>
  <c r="E128" i="1"/>
  <c r="G128" i="1"/>
  <c r="B129" i="1"/>
  <c r="E58" i="1"/>
  <c r="F129" i="1" l="1"/>
  <c r="H129" i="1"/>
  <c r="E129" i="1"/>
  <c r="B130" i="1"/>
  <c r="G129" i="1"/>
  <c r="I129" i="1"/>
  <c r="D129" i="1"/>
  <c r="C129" i="1"/>
  <c r="H58" i="1"/>
  <c r="F58" i="1"/>
  <c r="E130" i="1" l="1"/>
  <c r="I130" i="1"/>
  <c r="H130" i="1"/>
  <c r="D130" i="1"/>
  <c r="C130" i="1"/>
  <c r="B131" i="1"/>
  <c r="F130" i="1"/>
  <c r="G130" i="1"/>
  <c r="I58" i="1"/>
  <c r="G58" i="1"/>
  <c r="E131" i="1" l="1"/>
  <c r="H131" i="1"/>
  <c r="C131" i="1"/>
  <c r="G131" i="1"/>
  <c r="I131" i="1"/>
  <c r="B132" i="1"/>
  <c r="F131" i="1"/>
  <c r="D131" i="1"/>
  <c r="E59" i="1"/>
  <c r="F132" i="1" l="1"/>
  <c r="I132" i="1"/>
  <c r="H132" i="1"/>
  <c r="C132" i="1"/>
  <c r="G132" i="1"/>
  <c r="E132" i="1"/>
  <c r="B133" i="1"/>
  <c r="D132" i="1"/>
  <c r="F59" i="1"/>
  <c r="H59" i="1"/>
  <c r="E133" i="1" l="1"/>
  <c r="G133" i="1"/>
  <c r="B134" i="1"/>
  <c r="D133" i="1"/>
  <c r="F133" i="1"/>
  <c r="I133" i="1"/>
  <c r="C133" i="1"/>
  <c r="H133" i="1"/>
  <c r="I59" i="1"/>
  <c r="G59" i="1"/>
  <c r="F134" i="1" l="1"/>
  <c r="I134" i="1"/>
  <c r="H134" i="1"/>
  <c r="B135" i="1"/>
  <c r="D134" i="1"/>
  <c r="G134" i="1"/>
  <c r="E134" i="1"/>
  <c r="C134" i="1"/>
  <c r="E60" i="1"/>
  <c r="E135" i="1" l="1"/>
  <c r="H135" i="1"/>
  <c r="C135" i="1"/>
  <c r="G135" i="1"/>
  <c r="I135" i="1"/>
  <c r="D135" i="1"/>
  <c r="B136" i="1"/>
  <c r="F135" i="1"/>
  <c r="H60" i="1"/>
  <c r="F60" i="1"/>
  <c r="C136" i="1" l="1"/>
  <c r="D136" i="1"/>
  <c r="F136" i="1"/>
  <c r="B137" i="1"/>
  <c r="G136" i="1"/>
  <c r="I136" i="1"/>
  <c r="E136" i="1"/>
  <c r="H136" i="1"/>
  <c r="I60" i="1"/>
  <c r="G60" i="1"/>
  <c r="F137" i="1" l="1"/>
  <c r="H137" i="1"/>
  <c r="I137" i="1"/>
  <c r="C137" i="1"/>
  <c r="G137" i="1"/>
  <c r="E137" i="1"/>
  <c r="D137" i="1"/>
  <c r="B138" i="1"/>
  <c r="E61" i="1"/>
  <c r="C138" i="1" l="1"/>
  <c r="D138" i="1"/>
  <c r="H138" i="1"/>
  <c r="E138" i="1"/>
  <c r="G138" i="1"/>
  <c r="F138" i="1"/>
  <c r="I138" i="1"/>
  <c r="B139" i="1"/>
  <c r="H61" i="1"/>
  <c r="F61" i="1"/>
  <c r="B140" i="1" l="1"/>
  <c r="I139" i="1"/>
  <c r="C139" i="1"/>
  <c r="H139" i="1"/>
  <c r="F139" i="1"/>
  <c r="D139" i="1"/>
  <c r="G139" i="1"/>
  <c r="E139" i="1"/>
  <c r="I61" i="1"/>
  <c r="G61" i="1"/>
  <c r="E62" i="1" l="1"/>
  <c r="B141" i="1"/>
  <c r="H140" i="1"/>
  <c r="F140" i="1"/>
  <c r="C140" i="1"/>
  <c r="G140" i="1"/>
  <c r="E140" i="1"/>
  <c r="I140" i="1"/>
  <c r="D140" i="1"/>
  <c r="B142" i="1" l="1"/>
  <c r="I141" i="1"/>
  <c r="E141" i="1"/>
  <c r="H141" i="1"/>
  <c r="D141" i="1"/>
  <c r="C141" i="1"/>
  <c r="G141" i="1"/>
  <c r="F141" i="1"/>
  <c r="F62" i="1"/>
  <c r="H62" i="1"/>
  <c r="I62" i="1" l="1"/>
  <c r="G62" i="1"/>
  <c r="F142" i="1"/>
  <c r="G142" i="1"/>
  <c r="I142" i="1"/>
  <c r="C142" i="1"/>
  <c r="H142" i="1"/>
  <c r="E142" i="1"/>
  <c r="B143" i="1"/>
  <c r="D142" i="1"/>
  <c r="E63" i="1" l="1"/>
  <c r="C143" i="1"/>
  <c r="D143" i="1"/>
  <c r="I143" i="1"/>
  <c r="E143" i="1"/>
  <c r="H143" i="1"/>
  <c r="F143" i="1"/>
  <c r="B144" i="1"/>
  <c r="G143" i="1"/>
  <c r="F144" i="1" l="1"/>
  <c r="G144" i="1"/>
  <c r="B145" i="1"/>
  <c r="D144" i="1"/>
  <c r="E144" i="1"/>
  <c r="I144" i="1"/>
  <c r="C144" i="1"/>
  <c r="H144" i="1"/>
  <c r="H63" i="1"/>
  <c r="F63" i="1"/>
  <c r="E145" i="1" l="1"/>
  <c r="G145" i="1"/>
  <c r="C145" i="1"/>
  <c r="H145" i="1"/>
  <c r="I145" i="1"/>
  <c r="D145" i="1"/>
  <c r="B146" i="1"/>
  <c r="F145" i="1"/>
  <c r="I63" i="1"/>
  <c r="G63" i="1"/>
  <c r="E64" i="1" l="1"/>
  <c r="E146" i="1"/>
  <c r="H146" i="1"/>
  <c r="I146" i="1"/>
  <c r="C146" i="1"/>
  <c r="G146" i="1"/>
  <c r="F146" i="1"/>
  <c r="D146" i="1"/>
  <c r="B147" i="1"/>
  <c r="H64" i="1" l="1"/>
  <c r="F64" i="1"/>
  <c r="E147" i="1"/>
  <c r="G147" i="1"/>
  <c r="F147" i="1"/>
  <c r="B148" i="1"/>
  <c r="D147" i="1"/>
  <c r="H147" i="1"/>
  <c r="C147" i="1"/>
  <c r="I147" i="1"/>
  <c r="C148" i="1" l="1"/>
  <c r="D148" i="1"/>
  <c r="I148" i="1"/>
  <c r="E148" i="1"/>
  <c r="G148" i="1"/>
  <c r="F148" i="1"/>
  <c r="H148" i="1"/>
  <c r="B149" i="1"/>
  <c r="I64" i="1"/>
  <c r="G64" i="1"/>
  <c r="C149" i="1" l="1"/>
  <c r="D149" i="1"/>
  <c r="E149" i="1"/>
  <c r="H149" i="1"/>
  <c r="I149" i="1"/>
  <c r="B150" i="1"/>
  <c r="G149" i="1"/>
  <c r="F149" i="1"/>
  <c r="E65" i="1"/>
  <c r="E150" i="1" l="1"/>
  <c r="D150" i="1"/>
  <c r="B151" i="1"/>
  <c r="H150" i="1"/>
  <c r="I150" i="1"/>
  <c r="C150" i="1"/>
  <c r="G150" i="1"/>
  <c r="F150" i="1"/>
  <c r="F65" i="1"/>
  <c r="H65" i="1"/>
  <c r="B152" i="1" l="1"/>
  <c r="I151" i="1"/>
  <c r="E151" i="1"/>
  <c r="H151" i="1"/>
  <c r="D151" i="1"/>
  <c r="C151" i="1"/>
  <c r="G151" i="1"/>
  <c r="F151" i="1"/>
  <c r="I65" i="1"/>
  <c r="G65" i="1"/>
  <c r="E66" i="1" l="1"/>
  <c r="B153" i="1"/>
  <c r="I152" i="1"/>
  <c r="D152" i="1"/>
  <c r="E152" i="1"/>
  <c r="G152" i="1"/>
  <c r="F152" i="1"/>
  <c r="C152" i="1"/>
  <c r="H152" i="1"/>
  <c r="B154" i="1" l="1"/>
  <c r="I153" i="1"/>
  <c r="F153" i="1"/>
  <c r="C153" i="1"/>
  <c r="G153" i="1"/>
  <c r="E153" i="1"/>
  <c r="H153" i="1"/>
  <c r="D153" i="1"/>
  <c r="F66" i="1"/>
  <c r="H66" i="1"/>
  <c r="I66" i="1" l="1"/>
  <c r="G66" i="1"/>
  <c r="F154" i="1"/>
  <c r="G154" i="1"/>
  <c r="B155" i="1"/>
  <c r="D154" i="1"/>
  <c r="E154" i="1"/>
  <c r="I154" i="1"/>
  <c r="C154" i="1"/>
  <c r="H154" i="1"/>
  <c r="E67" i="1" l="1"/>
  <c r="F155" i="1"/>
  <c r="H155" i="1"/>
  <c r="E155" i="1"/>
  <c r="B156" i="1"/>
  <c r="D155" i="1"/>
  <c r="G155" i="1"/>
  <c r="C155" i="1"/>
  <c r="I155" i="1"/>
  <c r="F156" i="1" l="1"/>
  <c r="G156" i="1"/>
  <c r="C156" i="1"/>
  <c r="H156" i="1"/>
  <c r="I156" i="1"/>
  <c r="D156" i="1"/>
  <c r="B157" i="1"/>
  <c r="E156" i="1"/>
  <c r="H67" i="1"/>
  <c r="F67" i="1"/>
  <c r="E157" i="1" l="1"/>
  <c r="G157" i="1"/>
  <c r="F157" i="1"/>
  <c r="B158" i="1"/>
  <c r="D157" i="1"/>
  <c r="H157" i="1"/>
  <c r="C157" i="1"/>
  <c r="I157" i="1"/>
  <c r="I67" i="1"/>
  <c r="G67" i="1"/>
  <c r="E158" i="1" l="1"/>
  <c r="H158" i="1"/>
  <c r="B159" i="1"/>
  <c r="D158" i="1"/>
  <c r="F158" i="1"/>
  <c r="I158" i="1"/>
  <c r="G158" i="1"/>
  <c r="C158" i="1"/>
  <c r="E68" i="1"/>
  <c r="E159" i="1" l="1"/>
  <c r="G159" i="1"/>
  <c r="I159" i="1"/>
  <c r="C159" i="1"/>
  <c r="H159" i="1"/>
  <c r="F159" i="1"/>
  <c r="D159" i="1"/>
  <c r="B160" i="1"/>
  <c r="H68" i="1"/>
  <c r="F68" i="1"/>
  <c r="C160" i="1" l="1"/>
  <c r="D160" i="1"/>
  <c r="B161" i="1"/>
  <c r="H160" i="1"/>
  <c r="F160" i="1"/>
  <c r="I160" i="1"/>
  <c r="G160" i="1"/>
  <c r="E160" i="1"/>
  <c r="I68" i="1"/>
  <c r="G68" i="1"/>
  <c r="C161" i="1" l="1"/>
  <c r="D161" i="1"/>
  <c r="F161" i="1"/>
  <c r="B162" i="1"/>
  <c r="G161" i="1"/>
  <c r="E161" i="1"/>
  <c r="H161" i="1"/>
  <c r="I161" i="1"/>
  <c r="E69" i="1"/>
  <c r="C162" i="1" l="1"/>
  <c r="D162" i="1"/>
  <c r="E162" i="1"/>
  <c r="G162" i="1"/>
  <c r="I162" i="1"/>
  <c r="B163" i="1"/>
  <c r="H162" i="1"/>
  <c r="F162" i="1"/>
  <c r="H69" i="1"/>
  <c r="F69" i="1"/>
  <c r="I69" i="1" l="1"/>
  <c r="G69" i="1"/>
  <c r="B164" i="1"/>
  <c r="I163" i="1"/>
  <c r="F163" i="1"/>
  <c r="C163" i="1"/>
  <c r="G163" i="1"/>
  <c r="E163" i="1"/>
  <c r="H163" i="1"/>
  <c r="D163" i="1"/>
  <c r="B165" i="1" l="1"/>
  <c r="I164" i="1"/>
  <c r="C164" i="1"/>
  <c r="H164" i="1"/>
  <c r="F164" i="1"/>
  <c r="D164" i="1"/>
  <c r="E164" i="1"/>
  <c r="G164" i="1"/>
  <c r="E70" i="1"/>
  <c r="H70" i="1" l="1"/>
  <c r="F70" i="1"/>
  <c r="B166" i="1"/>
  <c r="I165" i="1"/>
  <c r="D165" i="1"/>
  <c r="E165" i="1"/>
  <c r="H165" i="1"/>
  <c r="F165" i="1"/>
  <c r="C165" i="1"/>
  <c r="G165" i="1"/>
  <c r="I166" i="1" l="1"/>
  <c r="G166" i="1"/>
  <c r="E166" i="1"/>
  <c r="H166" i="1"/>
  <c r="C166" i="1"/>
  <c r="D166" i="1"/>
  <c r="B167" i="1"/>
  <c r="F166" i="1"/>
  <c r="I70" i="1"/>
  <c r="G70" i="1"/>
  <c r="F167" i="1" l="1"/>
  <c r="H167" i="1"/>
  <c r="I167" i="1"/>
  <c r="C167" i="1"/>
  <c r="G167" i="1"/>
  <c r="E167" i="1"/>
  <c r="D167" i="1"/>
  <c r="B168" i="1"/>
  <c r="E71" i="1"/>
  <c r="F168" i="1" l="1"/>
  <c r="G168" i="1"/>
  <c r="E168" i="1"/>
  <c r="B169" i="1"/>
  <c r="D168" i="1"/>
  <c r="H168" i="1"/>
  <c r="C168" i="1"/>
  <c r="I168" i="1"/>
  <c r="F71" i="1"/>
  <c r="H71" i="1"/>
  <c r="E169" i="1" l="1"/>
  <c r="G169" i="1"/>
  <c r="I169" i="1"/>
  <c r="C169" i="1"/>
  <c r="H169" i="1"/>
  <c r="F169" i="1"/>
  <c r="D169" i="1"/>
  <c r="B170" i="1"/>
  <c r="I71" i="1"/>
  <c r="G71" i="1"/>
  <c r="F170" i="1" l="1"/>
  <c r="I170" i="1"/>
  <c r="E170" i="1"/>
  <c r="D170" i="1"/>
  <c r="C170" i="1"/>
  <c r="G170" i="1"/>
  <c r="H170" i="1"/>
  <c r="E72" i="1"/>
  <c r="F72" i="1" l="1"/>
  <c r="H72" i="1"/>
  <c r="I72" i="1" l="1"/>
  <c r="G72" i="1"/>
  <c r="E73" i="1" l="1"/>
  <c r="H73" i="1" l="1"/>
  <c r="F73" i="1"/>
  <c r="I73" i="1" l="1"/>
  <c r="G73" i="1"/>
  <c r="E74" i="1" l="1"/>
  <c r="H74" i="1" l="1"/>
  <c r="F74" i="1"/>
  <c r="I74" i="1" l="1"/>
  <c r="G74" i="1"/>
  <c r="E75" i="1" l="1"/>
  <c r="F75" i="1" l="1"/>
  <c r="H75" i="1"/>
  <c r="I75" i="1" l="1"/>
  <c r="G75" i="1"/>
  <c r="E76" i="1" l="1"/>
  <c r="H76" i="1" l="1"/>
  <c r="F76" i="1"/>
  <c r="I76" i="1" l="1"/>
  <c r="G76" i="1"/>
  <c r="E77" i="1" l="1"/>
  <c r="H77" i="1" l="1"/>
  <c r="F77" i="1"/>
  <c r="I77" i="1" l="1"/>
  <c r="G77" i="1"/>
  <c r="E78" i="1" l="1"/>
  <c r="H78" i="1" l="1"/>
  <c r="F78" i="1"/>
  <c r="I78" i="1" l="1"/>
  <c r="G78" i="1"/>
  <c r="E79" i="1" l="1"/>
  <c r="H79" i="1" l="1"/>
  <c r="F79" i="1"/>
  <c r="I79" i="1" l="1"/>
  <c r="G79" i="1"/>
  <c r="E80" i="1" l="1"/>
  <c r="D80" i="1" s="1"/>
  <c r="F80" i="1" l="1"/>
  <c r="D17" i="1"/>
  <c r="H80" i="1"/>
  <c r="E17" i="1"/>
  <c r="I80" i="1" l="1"/>
  <c r="F17" i="1"/>
  <c r="G80" i="1"/>
</calcChain>
</file>

<file path=xl/sharedStrings.xml><?xml version="1.0" encoding="utf-8"?>
<sst xmlns="http://schemas.openxmlformats.org/spreadsheetml/2006/main" count="34" uniqueCount="33">
  <si>
    <t>Year (m)</t>
  </si>
  <si>
    <t>Months (q)</t>
  </si>
  <si>
    <t>Month</t>
  </si>
  <si>
    <t>Closing Balance</t>
  </si>
  <si>
    <t>FIXED DATA</t>
  </si>
  <si>
    <t>Total Capital Repaid</t>
  </si>
  <si>
    <t>Capital Repayment</t>
  </si>
  <si>
    <t>Monthly Repayment</t>
  </si>
  <si>
    <t>Interest Repayment</t>
  </si>
  <si>
    <t>Total Interest Repaid</t>
  </si>
  <si>
    <t>Interest rate per month</t>
  </si>
  <si>
    <t>MENU - Loan Type</t>
  </si>
  <si>
    <t>Payment Date</t>
  </si>
  <si>
    <t>Repayment period (in months)</t>
  </si>
  <si>
    <t>Interest rate</t>
  </si>
  <si>
    <t>Drawdown date</t>
  </si>
  <si>
    <t xml:space="preserve">First repayment date </t>
  </si>
  <si>
    <t>Standard monthly repayment</t>
  </si>
  <si>
    <t xml:space="preserve">Notes: </t>
  </si>
  <si>
    <t>interest+capital</t>
  </si>
  <si>
    <t>2. The first repayment is adjusted for the length of time between drawdown and the first payment date.</t>
  </si>
  <si>
    <t>3. The final capital repayment is adjusted to give a zero Closing Balance.</t>
  </si>
  <si>
    <t>1. The calculated repayments apply to loans parts purchased by lenders on the Primary Market.</t>
  </si>
  <si>
    <t>Bid amount</t>
  </si>
  <si>
    <t>Loan repayment type</t>
  </si>
  <si>
    <t>Loan Repayment Calculator</t>
  </si>
  <si>
    <t>Calculated data</t>
  </si>
  <si>
    <t>Loan information</t>
  </si>
  <si>
    <t>Total interest</t>
  </si>
  <si>
    <t>Total capital</t>
  </si>
  <si>
    <t>Repayment total</t>
  </si>
  <si>
    <t>Enter data here</t>
  </si>
  <si>
    <t>Repayment breakdown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</si>
</sst>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£&quot;#,##0.00"/>
    <numFmt numFmtId="165" formatCode="&quot;£&quot;#,##0"/>
    <numFmt numFmtId="166" formatCode="&quot;£&quot;#,##0.0000000"/>
    <numFmt numFmtId="167" formatCode="0.00000%"/>
  </numFmts>
  <fonts count="1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Helvetica Neue"/>
    </font>
    <font>
      <sz val="10"/>
      <name val="Helvetica Neue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u/>
      <sz val="16"/>
      <color indexed="8"/>
      <name val="Gill Sans"/>
      <family val="2"/>
    </font>
    <font>
      <sz val="11"/>
      <color rgb="FF41586F"/>
      <name val="Calibri"/>
      <family val="2"/>
    </font>
    <font>
      <b/>
      <sz val="12"/>
      <color rgb="FF41586F"/>
      <name val="Calibri"/>
      <family val="2"/>
    </font>
    <font>
      <b/>
      <sz val="11"/>
      <color rgb="FF41586F"/>
      <name val="Calibri"/>
      <family val="2"/>
      <scheme val="minor"/>
    </font>
    <font>
      <b/>
      <i/>
      <sz val="11"/>
      <color rgb="FF41586F"/>
      <name val="Calibri"/>
      <family val="2"/>
    </font>
    <font>
      <sz val="18"/>
      <color rgb="FF4B4B4B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D5D4"/>
        <bgColor indexed="64"/>
      </patternFill>
    </fill>
    <fill>
      <patternFill patternType="solid">
        <fgColor rgb="FF99A8AF"/>
        <bgColor indexed="64"/>
      </patternFill>
    </fill>
    <fill>
      <patternFill patternType="solid">
        <fgColor rgb="FFC3DBC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/>
    <xf numFmtId="0" fontId="0" fillId="3" borderId="0" xfId="0" applyFill="1" applyProtection="1"/>
    <xf numFmtId="0" fontId="1" fillId="3" borderId="0" xfId="0" applyFont="1" applyFill="1" applyProtection="1"/>
    <xf numFmtId="0" fontId="0" fillId="3" borderId="0" xfId="0" applyFill="1" applyBorder="1" applyProtection="1"/>
    <xf numFmtId="0" fontId="3" fillId="3" borderId="0" xfId="0" applyNumberFormat="1" applyFont="1" applyFill="1" applyBorder="1" applyAlignment="1" applyProtection="1">
      <alignment vertical="top"/>
    </xf>
    <xf numFmtId="14" fontId="6" fillId="3" borderId="0" xfId="0" applyNumberFormat="1" applyFont="1" applyFill="1" applyProtection="1"/>
    <xf numFmtId="0" fontId="0" fillId="3" borderId="0" xfId="0" applyFill="1" applyAlignment="1" applyProtection="1">
      <alignment horizontal="right"/>
    </xf>
    <xf numFmtId="0" fontId="0" fillId="3" borderId="4" xfId="0" applyFill="1" applyBorder="1" applyProtection="1"/>
    <xf numFmtId="0" fontId="1" fillId="3" borderId="0" xfId="0" applyFont="1" applyFill="1" applyBorder="1" applyProtection="1"/>
    <xf numFmtId="0" fontId="0" fillId="3" borderId="4" xfId="0" applyFont="1" applyFill="1" applyBorder="1" applyProtection="1"/>
    <xf numFmtId="0" fontId="4" fillId="2" borderId="1" xfId="0" applyFont="1" applyFill="1" applyBorder="1" applyAlignment="1" applyProtection="1">
      <alignment horizontal="left"/>
    </xf>
    <xf numFmtId="0" fontId="0" fillId="3" borderId="5" xfId="0" applyFont="1" applyFill="1" applyBorder="1" applyAlignment="1" applyProtection="1">
      <alignment horizontal="left"/>
    </xf>
    <xf numFmtId="0" fontId="0" fillId="4" borderId="0" xfId="0" applyFill="1" applyProtection="1"/>
    <xf numFmtId="164" fontId="8" fillId="5" borderId="4" xfId="0" applyNumberFormat="1" applyFont="1" applyFill="1" applyBorder="1" applyAlignment="1" applyProtection="1">
      <alignment horizontal="center" wrapText="1"/>
    </xf>
    <xf numFmtId="164" fontId="0" fillId="5" borderId="1" xfId="0" applyNumberFormat="1" applyFont="1" applyFill="1" applyBorder="1" applyAlignment="1" applyProtection="1">
      <alignment horizontal="center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164" fontId="7" fillId="6" borderId="1" xfId="0" applyNumberFormat="1" applyFont="1" applyFill="1" applyBorder="1" applyAlignment="1" applyProtection="1">
      <alignment horizontal="center" vertical="center" wrapText="1"/>
    </xf>
    <xf numFmtId="0" fontId="8" fillId="5" borderId="2" xfId="0" applyNumberFormat="1" applyFont="1" applyFill="1" applyBorder="1" applyAlignment="1" applyProtection="1">
      <alignment horizontal="center" wrapText="1"/>
    </xf>
    <xf numFmtId="14" fontId="8" fillId="5" borderId="3" xfId="0" applyNumberFormat="1" applyFont="1" applyFill="1" applyBorder="1" applyAlignment="1" applyProtection="1">
      <alignment horizontal="center" wrapText="1"/>
    </xf>
    <xf numFmtId="14" fontId="8" fillId="5" borderId="2" xfId="0" applyNumberFormat="1" applyFont="1" applyFill="1" applyBorder="1" applyAlignment="1" applyProtection="1">
      <alignment horizontal="center" wrapText="1"/>
    </xf>
    <xf numFmtId="0" fontId="12" fillId="3" borderId="0" xfId="0" applyFont="1" applyFill="1" applyProtection="1"/>
    <xf numFmtId="0" fontId="13" fillId="3" borderId="0" xfId="0" applyFont="1" applyFill="1" applyProtection="1"/>
    <xf numFmtId="165" fontId="4" fillId="7" borderId="1" xfId="0" applyNumberFormat="1" applyFont="1" applyFill="1" applyBorder="1" applyProtection="1">
      <protection locked="0"/>
    </xf>
    <xf numFmtId="0" fontId="5" fillId="7" borderId="1" xfId="0" applyFont="1" applyFill="1" applyBorder="1" applyProtection="1">
      <protection locked="0"/>
    </xf>
    <xf numFmtId="10" fontId="4" fillId="7" borderId="1" xfId="0" applyNumberFormat="1" applyFont="1" applyFill="1" applyBorder="1" applyProtection="1">
      <protection locked="0"/>
    </xf>
    <xf numFmtId="10" fontId="4" fillId="7" borderId="1" xfId="0" applyNumberFormat="1" applyFont="1" applyFill="1" applyBorder="1" applyAlignment="1" applyProtection="1">
      <alignment horizontal="right"/>
      <protection locked="0"/>
    </xf>
    <xf numFmtId="14" fontId="4" fillId="7" borderId="1" xfId="0" applyNumberFormat="1" applyFont="1" applyFill="1" applyBorder="1" applyProtection="1">
      <protection locked="0"/>
    </xf>
    <xf numFmtId="0" fontId="1" fillId="3" borderId="0" xfId="0" applyFont="1" applyFill="1" applyBorder="1" applyAlignment="1" applyProtection="1"/>
    <xf numFmtId="164" fontId="2" fillId="3" borderId="0" xfId="0" applyNumberFormat="1" applyFont="1" applyFill="1" applyBorder="1" applyAlignment="1" applyProtection="1">
      <alignment vertical="top"/>
    </xf>
    <xf numFmtId="0" fontId="7" fillId="3" borderId="0" xfId="0" applyNumberFormat="1" applyFont="1" applyFill="1" applyBorder="1" applyAlignment="1" applyProtection="1">
      <alignment horizontal="right" vertical="center" indent="1"/>
    </xf>
    <xf numFmtId="164" fontId="7" fillId="3" borderId="1" xfId="0" applyNumberFormat="1" applyFont="1" applyFill="1" applyBorder="1" applyAlignment="1" applyProtection="1">
      <alignment horizontal="center" vertical="center"/>
    </xf>
    <xf numFmtId="164" fontId="7" fillId="3" borderId="0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/>
    </xf>
    <xf numFmtId="167" fontId="4" fillId="5" borderId="1" xfId="0" applyNumberFormat="1" applyFont="1" applyFill="1" applyBorder="1" applyProtection="1"/>
    <xf numFmtId="164" fontId="4" fillId="5" borderId="1" xfId="0" applyNumberFormat="1" applyFont="1" applyFill="1" applyBorder="1" applyProtection="1"/>
    <xf numFmtId="0" fontId="0" fillId="4" borderId="0" xfId="0" applyFill="1" applyAlignment="1" applyProtection="1">
      <alignment horizontal="right"/>
    </xf>
    <xf numFmtId="10" fontId="4" fillId="4" borderId="0" xfId="0" applyNumberFormat="1" applyFont="1" applyFill="1" applyBorder="1" applyProtection="1"/>
    <xf numFmtId="1" fontId="0" fillId="4" borderId="0" xfId="0" applyNumberFormat="1" applyFill="1" applyProtection="1"/>
    <xf numFmtId="166" fontId="0" fillId="4" borderId="0" xfId="0" applyNumberFormat="1" applyFill="1" applyProtection="1"/>
    <xf numFmtId="164" fontId="0" fillId="4" borderId="0" xfId="0" applyNumberFormat="1" applyFill="1" applyProtection="1"/>
    <xf numFmtId="0" fontId="1" fillId="3" borderId="0" xfId="0" applyFont="1" applyFill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right"/>
    </xf>
    <xf numFmtId="0" fontId="15" fillId="4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B4B4B"/>
      <color rgb="FFC8D5D4"/>
      <color rgb="FF41586F"/>
      <color rgb="FFC3DBC7"/>
      <color rgb="FF3C3D3A"/>
      <color rgb="FFB3C5C4"/>
      <color rgb="FF99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342900</xdr:rowOff>
    </xdr:from>
    <xdr:to>
      <xdr:col>2</xdr:col>
      <xdr:colOff>561976</xdr:colOff>
      <xdr:row>1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3C937D-4673-415D-A5D7-E9F5AE432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6" y="342900"/>
          <a:ext cx="9906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01"/>
  <sheetViews>
    <sheetView tabSelected="1" workbookViewId="0">
      <selection activeCell="B2" sqref="B2:G2"/>
    </sheetView>
  </sheetViews>
  <sheetFormatPr defaultRowHeight="15"/>
  <cols>
    <col min="1" max="1" width="9.140625" style="13"/>
    <col min="2" max="2" width="7.42578125" style="1" customWidth="1"/>
    <col min="3" max="3" width="12.42578125" style="1" customWidth="1"/>
    <col min="4" max="4" width="16" style="1" customWidth="1"/>
    <col min="5" max="5" width="17.5703125" style="1" customWidth="1"/>
    <col min="6" max="6" width="13.140625" style="1" customWidth="1"/>
    <col min="7" max="7" width="13.28515625" style="1" bestFit="1" customWidth="1"/>
    <col min="8" max="8" width="14.140625" style="1" customWidth="1"/>
    <col min="9" max="9" width="13.5703125" style="1" customWidth="1"/>
    <col min="10" max="10" width="15.7109375" style="1" customWidth="1"/>
    <col min="11" max="11" width="17.42578125" style="1" hidden="1" customWidth="1"/>
    <col min="12" max="12" width="11.7109375" style="13" customWidth="1"/>
    <col min="13" max="13" width="11.5703125" style="13" bestFit="1" customWidth="1"/>
    <col min="14" max="94" width="9.140625" style="13"/>
    <col min="95" max="16384" width="9.140625" style="1"/>
  </cols>
  <sheetData>
    <row r="1" spans="2:13" ht="98.25" customHeight="1">
      <c r="B1" s="13"/>
      <c r="C1" s="13"/>
      <c r="D1" s="47" t="s">
        <v>25</v>
      </c>
      <c r="E1" s="13"/>
      <c r="F1" s="13"/>
      <c r="G1" s="13"/>
      <c r="H1" s="13"/>
      <c r="I1" s="13"/>
      <c r="J1" s="13"/>
    </row>
    <row r="2" spans="2:13" ht="23.25" customHeight="1">
      <c r="B2" s="45"/>
      <c r="C2" s="45"/>
      <c r="D2" s="45"/>
      <c r="E2" s="45"/>
      <c r="F2" s="45"/>
      <c r="G2" s="45"/>
      <c r="H2" s="46"/>
      <c r="I2" s="46"/>
      <c r="J2" s="6"/>
      <c r="K2" s="2"/>
      <c r="L2" s="36"/>
    </row>
    <row r="3" spans="2:13">
      <c r="B3" s="2"/>
      <c r="C3" s="2"/>
      <c r="D3" s="2"/>
      <c r="E3" s="2"/>
      <c r="F3" s="2"/>
      <c r="G3" s="2"/>
      <c r="H3" s="2"/>
      <c r="I3" s="2"/>
      <c r="J3" s="7"/>
      <c r="K3" s="2"/>
    </row>
    <row r="4" spans="2:13" ht="15.75">
      <c r="B4" s="28" t="s">
        <v>27</v>
      </c>
      <c r="C4" s="28"/>
      <c r="D4" s="28"/>
      <c r="E4" s="33" t="s">
        <v>31</v>
      </c>
      <c r="F4" s="2"/>
      <c r="G4" s="41" t="s">
        <v>26</v>
      </c>
      <c r="H4" s="41"/>
      <c r="I4" s="41"/>
      <c r="J4" s="2"/>
      <c r="K4" s="9" t="s">
        <v>4</v>
      </c>
      <c r="L4" s="37"/>
    </row>
    <row r="5" spans="2:13" ht="15.75">
      <c r="B5" s="42" t="s">
        <v>23</v>
      </c>
      <c r="C5" s="43"/>
      <c r="D5" s="43"/>
      <c r="E5" s="23">
        <v>250000</v>
      </c>
      <c r="F5" s="2"/>
      <c r="G5" s="42" t="s">
        <v>10</v>
      </c>
      <c r="H5" s="43"/>
      <c r="I5" s="34">
        <f>((1+E7/K6)^(K6/K8))-1</f>
        <v>8.3669853314376486E-3</v>
      </c>
      <c r="J5" s="2"/>
      <c r="K5" s="10" t="s">
        <v>0</v>
      </c>
    </row>
    <row r="6" spans="2:13" ht="15.75">
      <c r="B6" s="42" t="s">
        <v>13</v>
      </c>
      <c r="C6" s="43"/>
      <c r="D6" s="43"/>
      <c r="E6" s="24">
        <v>36</v>
      </c>
      <c r="F6" s="2"/>
      <c r="G6" s="42" t="s">
        <v>17</v>
      </c>
      <c r="H6" s="43"/>
      <c r="I6" s="35">
        <f>IF($E$8=$K$11,ROUNDDOWN(E5*I5*((1+I5)^E6)/(((1+I5)^E6)-1),2),ROUNDDOWN(E5*I5,2))</f>
        <v>8071.53</v>
      </c>
      <c r="J6" s="2"/>
      <c r="K6" s="11">
        <v>360</v>
      </c>
    </row>
    <row r="7" spans="2:13" ht="15.75">
      <c r="B7" s="42" t="s">
        <v>14</v>
      </c>
      <c r="C7" s="43"/>
      <c r="D7" s="43"/>
      <c r="E7" s="25">
        <v>0.1</v>
      </c>
      <c r="F7" s="2"/>
      <c r="G7" s="2"/>
      <c r="H7" s="2"/>
      <c r="I7" s="2"/>
      <c r="J7" s="2"/>
      <c r="K7" s="12" t="s">
        <v>1</v>
      </c>
      <c r="M7" s="38"/>
    </row>
    <row r="8" spans="2:13" ht="15.75">
      <c r="B8" s="42" t="s">
        <v>24</v>
      </c>
      <c r="C8" s="43"/>
      <c r="D8" s="43"/>
      <c r="E8" s="26" t="s">
        <v>19</v>
      </c>
      <c r="F8" s="2"/>
      <c r="G8" s="2"/>
      <c r="H8" s="2"/>
      <c r="I8" s="2"/>
      <c r="J8" s="2"/>
      <c r="K8" s="11">
        <v>12</v>
      </c>
    </row>
    <row r="9" spans="2:13" ht="15.75">
      <c r="B9" s="42" t="s">
        <v>15</v>
      </c>
      <c r="C9" s="43"/>
      <c r="D9" s="43"/>
      <c r="E9" s="27">
        <v>43101</v>
      </c>
      <c r="F9" s="2"/>
      <c r="G9" s="2"/>
      <c r="H9" s="2"/>
      <c r="I9" s="2"/>
      <c r="J9" s="2"/>
      <c r="K9" s="2"/>
    </row>
    <row r="10" spans="2:13" ht="15.75">
      <c r="B10" s="42" t="s">
        <v>16</v>
      </c>
      <c r="C10" s="43"/>
      <c r="D10" s="43"/>
      <c r="E10" s="27">
        <v>43132</v>
      </c>
      <c r="F10" s="2"/>
      <c r="G10" s="2"/>
      <c r="H10" s="2"/>
      <c r="I10" s="2"/>
      <c r="J10" s="2"/>
      <c r="K10" s="3" t="s">
        <v>11</v>
      </c>
      <c r="M10" s="39"/>
    </row>
    <row r="11" spans="2:13" ht="27" customHeight="1">
      <c r="B11" s="2"/>
      <c r="C11" s="2"/>
      <c r="D11" s="2"/>
      <c r="E11" s="2"/>
      <c r="F11" s="2"/>
      <c r="G11" s="2"/>
      <c r="H11" s="2"/>
      <c r="I11" s="2"/>
      <c r="J11" s="2"/>
      <c r="K11" s="8" t="s">
        <v>19</v>
      </c>
    </row>
    <row r="12" spans="2:13" ht="15.75">
      <c r="B12" s="21" t="s">
        <v>18</v>
      </c>
      <c r="C12" s="44" t="s">
        <v>22</v>
      </c>
      <c r="D12" s="44"/>
      <c r="E12" s="44"/>
      <c r="F12" s="44"/>
      <c r="G12" s="44"/>
      <c r="H12" s="44"/>
      <c r="I12" s="44"/>
      <c r="J12" s="2"/>
      <c r="K12" s="2"/>
    </row>
    <row r="13" spans="2:13">
      <c r="B13" s="22"/>
      <c r="C13" s="44" t="s">
        <v>20</v>
      </c>
      <c r="D13" s="44"/>
      <c r="E13" s="44"/>
      <c r="F13" s="44"/>
      <c r="G13" s="44"/>
      <c r="H13" s="44"/>
      <c r="I13" s="44"/>
      <c r="J13" s="2"/>
      <c r="K13" s="2"/>
    </row>
    <row r="14" spans="2:13">
      <c r="B14" s="22"/>
      <c r="C14" s="44" t="s">
        <v>21</v>
      </c>
      <c r="D14" s="44"/>
      <c r="E14" s="44"/>
      <c r="F14" s="44"/>
      <c r="G14" s="44"/>
      <c r="H14" s="44"/>
      <c r="I14" s="44"/>
      <c r="J14" s="2"/>
      <c r="K14" s="2"/>
    </row>
    <row r="15" spans="2:13" ht="30" customHeight="1">
      <c r="B15" s="2"/>
      <c r="C15" s="2"/>
      <c r="D15" s="2"/>
      <c r="E15" s="2"/>
      <c r="F15" s="2"/>
      <c r="G15" s="4"/>
      <c r="H15" s="4"/>
      <c r="I15" s="2"/>
      <c r="J15" s="2"/>
      <c r="K15" s="2"/>
    </row>
    <row r="16" spans="2:13">
      <c r="B16" s="2"/>
      <c r="C16" s="4"/>
      <c r="D16" s="17" t="s">
        <v>30</v>
      </c>
      <c r="E16" s="17" t="s">
        <v>28</v>
      </c>
      <c r="F16" s="16" t="s">
        <v>29</v>
      </c>
      <c r="G16" s="4"/>
      <c r="H16" s="4"/>
      <c r="I16" s="2"/>
      <c r="J16" s="2"/>
      <c r="K16" s="2"/>
    </row>
    <row r="17" spans="2:13">
      <c r="B17" s="2"/>
      <c r="C17" s="30"/>
      <c r="D17" s="31">
        <f>SUM(D21:D170)</f>
        <v>290601.78999999998</v>
      </c>
      <c r="E17" s="31">
        <f>SUM(E21:E170)</f>
        <v>40601.789999999986</v>
      </c>
      <c r="F17" s="31">
        <f>SUM(F21:F170)</f>
        <v>249999.99999999991</v>
      </c>
      <c r="G17" s="29"/>
      <c r="H17" s="5"/>
      <c r="I17" s="4"/>
      <c r="J17" s="2"/>
      <c r="K17" s="2"/>
    </row>
    <row r="18" spans="2:13">
      <c r="B18" s="2"/>
      <c r="C18" s="30"/>
      <c r="D18" s="32"/>
      <c r="E18" s="32"/>
      <c r="F18" s="32"/>
      <c r="G18" s="29"/>
      <c r="H18" s="5"/>
      <c r="I18" s="4"/>
      <c r="J18" s="2"/>
      <c r="K18" s="2"/>
    </row>
    <row r="19" spans="2:13">
      <c r="B19" s="28" t="s">
        <v>32</v>
      </c>
      <c r="C19" s="2"/>
      <c r="D19" s="2"/>
      <c r="E19" s="2"/>
      <c r="F19" s="2"/>
      <c r="G19" s="2"/>
      <c r="H19" s="2"/>
      <c r="I19" s="4"/>
      <c r="J19" s="2"/>
      <c r="K19" s="2"/>
    </row>
    <row r="20" spans="2:13" ht="30.75" customHeight="1">
      <c r="B20" s="16" t="s">
        <v>2</v>
      </c>
      <c r="C20" s="16" t="s">
        <v>12</v>
      </c>
      <c r="D20" s="17" t="s">
        <v>7</v>
      </c>
      <c r="E20" s="17" t="s">
        <v>8</v>
      </c>
      <c r="F20" s="16" t="s">
        <v>6</v>
      </c>
      <c r="G20" s="16" t="s">
        <v>3</v>
      </c>
      <c r="H20" s="16" t="s">
        <v>9</v>
      </c>
      <c r="I20" s="16" t="s">
        <v>5</v>
      </c>
      <c r="J20" s="2"/>
      <c r="K20" s="2"/>
    </row>
    <row r="21" spans="2:13">
      <c r="B21" s="18">
        <v>1</v>
      </c>
      <c r="C21" s="19">
        <f>E10</f>
        <v>43132</v>
      </c>
      <c r="D21" s="14">
        <f>E21+F21</f>
        <v>8268.5300000000007</v>
      </c>
      <c r="E21" s="14">
        <f>ROUNDDOWN(((E5*I5)/30)*(E10-E9),2)</f>
        <v>2161.4699999999998</v>
      </c>
      <c r="F21" s="14">
        <f>IF($E$8=$K$11,ROUNDDOWN((I6-E21)*((E10-E9)/30),2),0)</f>
        <v>6107.06</v>
      </c>
      <c r="G21" s="14">
        <f>E5-F21</f>
        <v>243892.94</v>
      </c>
      <c r="H21" s="15">
        <f>E21</f>
        <v>2161.4699999999998</v>
      </c>
      <c r="I21" s="15">
        <f>F21</f>
        <v>6107.06</v>
      </c>
      <c r="J21" s="2"/>
      <c r="K21" s="2"/>
    </row>
    <row r="22" spans="2:13">
      <c r="B22" s="18">
        <f>IF(B21&gt;=$E$6,"",B21+1)</f>
        <v>2</v>
      </c>
      <c r="C22" s="20">
        <f>IF(B22="","",DATE(YEAR(C21),MONTH(C21)+1,DAY(C21)))</f>
        <v>43160</v>
      </c>
      <c r="D22" s="15">
        <f t="shared" ref="D22:D53" si="0">IF(B22&lt;$E$6, $I$6,IF(B22=$E$6,G21+E22,""))</f>
        <v>8071.53</v>
      </c>
      <c r="E22" s="15">
        <f t="shared" ref="E22:E53" si="1">IF(B22="","",ROUNDDOWN(G21*$I$5,2))</f>
        <v>2040.64</v>
      </c>
      <c r="F22" s="15">
        <f>IF(B22="","",D22-E22)</f>
        <v>6030.8899999999994</v>
      </c>
      <c r="G22" s="15">
        <f>IF(B22="","",G21-F22)</f>
        <v>237862.05</v>
      </c>
      <c r="H22" s="15">
        <f>IF(B22="","",E22+H21)</f>
        <v>4202.1099999999997</v>
      </c>
      <c r="I22" s="15">
        <f>IF(B22="","",F22+I21)</f>
        <v>12137.95</v>
      </c>
      <c r="J22" s="2"/>
      <c r="K22" s="2"/>
      <c r="M22" s="40"/>
    </row>
    <row r="23" spans="2:13">
      <c r="B23" s="18">
        <f>IF(B22&gt;=$E$6,"",B22+1)</f>
        <v>3</v>
      </c>
      <c r="C23" s="20">
        <f t="shared" ref="C23:C86" si="2">IF(B23="","",DATE(YEAR(C22),MONTH(C22)+1,DAY(C22)))</f>
        <v>43191</v>
      </c>
      <c r="D23" s="15">
        <f t="shared" si="0"/>
        <v>8071.53</v>
      </c>
      <c r="E23" s="15">
        <f t="shared" si="1"/>
        <v>1990.18</v>
      </c>
      <c r="F23" s="15">
        <f t="shared" ref="F23:F86" si="3">IF(B23="","",D23-E23)</f>
        <v>6081.3499999999995</v>
      </c>
      <c r="G23" s="15">
        <f t="shared" ref="G23:G86" si="4">IF(B23="","",G22-F23)</f>
        <v>231780.69999999998</v>
      </c>
      <c r="H23" s="15">
        <f t="shared" ref="H23:H86" si="5">IF(B23="","",E23+H22)</f>
        <v>6192.29</v>
      </c>
      <c r="I23" s="15">
        <f t="shared" ref="I23:I86" si="6">IF(B23="","",F23+I22)</f>
        <v>18219.3</v>
      </c>
      <c r="J23" s="2"/>
      <c r="K23" s="2"/>
    </row>
    <row r="24" spans="2:13">
      <c r="B24" s="18">
        <f t="shared" ref="B24:B87" si="7">IF(B23&gt;=$E$6,"",B23+1)</f>
        <v>4</v>
      </c>
      <c r="C24" s="20">
        <f t="shared" si="2"/>
        <v>43221</v>
      </c>
      <c r="D24" s="15">
        <f t="shared" si="0"/>
        <v>8071.53</v>
      </c>
      <c r="E24" s="15">
        <f t="shared" si="1"/>
        <v>1939.3</v>
      </c>
      <c r="F24" s="15">
        <f t="shared" si="3"/>
        <v>6132.23</v>
      </c>
      <c r="G24" s="15">
        <f t="shared" si="4"/>
        <v>225648.46999999997</v>
      </c>
      <c r="H24" s="15">
        <f t="shared" si="5"/>
        <v>8131.59</v>
      </c>
      <c r="I24" s="15">
        <f t="shared" si="6"/>
        <v>24351.53</v>
      </c>
      <c r="J24" s="2"/>
      <c r="K24" s="2"/>
    </row>
    <row r="25" spans="2:13">
      <c r="B25" s="18">
        <f t="shared" si="7"/>
        <v>5</v>
      </c>
      <c r="C25" s="20">
        <f t="shared" si="2"/>
        <v>43252</v>
      </c>
      <c r="D25" s="15">
        <f t="shared" si="0"/>
        <v>8071.53</v>
      </c>
      <c r="E25" s="15">
        <f t="shared" si="1"/>
        <v>1887.99</v>
      </c>
      <c r="F25" s="15">
        <f t="shared" si="3"/>
        <v>6183.54</v>
      </c>
      <c r="G25" s="15">
        <f t="shared" si="4"/>
        <v>219464.92999999996</v>
      </c>
      <c r="H25" s="15">
        <f t="shared" si="5"/>
        <v>10019.58</v>
      </c>
      <c r="I25" s="15">
        <f t="shared" si="6"/>
        <v>30535.07</v>
      </c>
      <c r="J25" s="2"/>
      <c r="K25" s="2"/>
    </row>
    <row r="26" spans="2:13">
      <c r="B26" s="18">
        <f t="shared" si="7"/>
        <v>6</v>
      </c>
      <c r="C26" s="20">
        <f t="shared" si="2"/>
        <v>43282</v>
      </c>
      <c r="D26" s="15">
        <f t="shared" si="0"/>
        <v>8071.53</v>
      </c>
      <c r="E26" s="15">
        <f t="shared" si="1"/>
        <v>1836.25</v>
      </c>
      <c r="F26" s="15">
        <f t="shared" si="3"/>
        <v>6235.28</v>
      </c>
      <c r="G26" s="15">
        <f t="shared" si="4"/>
        <v>213229.64999999997</v>
      </c>
      <c r="H26" s="15">
        <f t="shared" si="5"/>
        <v>11855.83</v>
      </c>
      <c r="I26" s="15">
        <f t="shared" si="6"/>
        <v>36770.35</v>
      </c>
      <c r="J26" s="2"/>
      <c r="K26" s="2"/>
    </row>
    <row r="27" spans="2:13">
      <c r="B27" s="18">
        <f t="shared" si="7"/>
        <v>7</v>
      </c>
      <c r="C27" s="20">
        <f t="shared" si="2"/>
        <v>43313</v>
      </c>
      <c r="D27" s="15">
        <f t="shared" si="0"/>
        <v>8071.53</v>
      </c>
      <c r="E27" s="15">
        <f t="shared" si="1"/>
        <v>1784.08</v>
      </c>
      <c r="F27" s="15">
        <f t="shared" si="3"/>
        <v>6287.45</v>
      </c>
      <c r="G27" s="15">
        <f t="shared" si="4"/>
        <v>206942.19999999995</v>
      </c>
      <c r="H27" s="15">
        <f t="shared" si="5"/>
        <v>13639.91</v>
      </c>
      <c r="I27" s="15">
        <f t="shared" si="6"/>
        <v>43057.799999999996</v>
      </c>
      <c r="J27" s="2"/>
      <c r="K27" s="2"/>
    </row>
    <row r="28" spans="2:13">
      <c r="B28" s="18">
        <f t="shared" si="7"/>
        <v>8</v>
      </c>
      <c r="C28" s="20">
        <f t="shared" si="2"/>
        <v>43344</v>
      </c>
      <c r="D28" s="15">
        <f t="shared" si="0"/>
        <v>8071.53</v>
      </c>
      <c r="E28" s="15">
        <f t="shared" si="1"/>
        <v>1731.48</v>
      </c>
      <c r="F28" s="15">
        <f t="shared" si="3"/>
        <v>6340.0499999999993</v>
      </c>
      <c r="G28" s="15">
        <f t="shared" si="4"/>
        <v>200602.14999999997</v>
      </c>
      <c r="H28" s="15">
        <f t="shared" si="5"/>
        <v>15371.39</v>
      </c>
      <c r="I28" s="15">
        <f t="shared" si="6"/>
        <v>49397.849999999991</v>
      </c>
      <c r="J28" s="2"/>
      <c r="K28" s="2"/>
    </row>
    <row r="29" spans="2:13">
      <c r="B29" s="18">
        <f t="shared" si="7"/>
        <v>9</v>
      </c>
      <c r="C29" s="20">
        <f t="shared" si="2"/>
        <v>43374</v>
      </c>
      <c r="D29" s="15">
        <f t="shared" si="0"/>
        <v>8071.53</v>
      </c>
      <c r="E29" s="15">
        <f t="shared" si="1"/>
        <v>1678.43</v>
      </c>
      <c r="F29" s="15">
        <f t="shared" si="3"/>
        <v>6393.0999999999995</v>
      </c>
      <c r="G29" s="15">
        <f t="shared" si="4"/>
        <v>194209.04999999996</v>
      </c>
      <c r="H29" s="15">
        <f t="shared" si="5"/>
        <v>17049.82</v>
      </c>
      <c r="I29" s="15">
        <f t="shared" si="6"/>
        <v>55790.94999999999</v>
      </c>
      <c r="J29" s="2"/>
      <c r="K29" s="2"/>
    </row>
    <row r="30" spans="2:13">
      <c r="B30" s="18">
        <f t="shared" si="7"/>
        <v>10</v>
      </c>
      <c r="C30" s="20">
        <f t="shared" si="2"/>
        <v>43405</v>
      </c>
      <c r="D30" s="15">
        <f t="shared" si="0"/>
        <v>8071.53</v>
      </c>
      <c r="E30" s="15">
        <f t="shared" si="1"/>
        <v>1624.94</v>
      </c>
      <c r="F30" s="15">
        <f t="shared" si="3"/>
        <v>6446.59</v>
      </c>
      <c r="G30" s="15">
        <f t="shared" si="4"/>
        <v>187762.45999999996</v>
      </c>
      <c r="H30" s="15">
        <f t="shared" si="5"/>
        <v>18674.759999999998</v>
      </c>
      <c r="I30" s="15">
        <f t="shared" si="6"/>
        <v>62237.539999999994</v>
      </c>
      <c r="J30" s="2"/>
      <c r="K30" s="2"/>
    </row>
    <row r="31" spans="2:13">
      <c r="B31" s="18">
        <f t="shared" si="7"/>
        <v>11</v>
      </c>
      <c r="C31" s="20">
        <f t="shared" si="2"/>
        <v>43435</v>
      </c>
      <c r="D31" s="15">
        <f t="shared" si="0"/>
        <v>8071.53</v>
      </c>
      <c r="E31" s="15">
        <f t="shared" si="1"/>
        <v>1571</v>
      </c>
      <c r="F31" s="15">
        <f t="shared" si="3"/>
        <v>6500.53</v>
      </c>
      <c r="G31" s="15">
        <f t="shared" si="4"/>
        <v>181261.92999999996</v>
      </c>
      <c r="H31" s="15">
        <f t="shared" si="5"/>
        <v>20245.759999999998</v>
      </c>
      <c r="I31" s="15">
        <f t="shared" si="6"/>
        <v>68738.069999999992</v>
      </c>
      <c r="J31" s="2"/>
      <c r="K31" s="2"/>
    </row>
    <row r="32" spans="2:13">
      <c r="B32" s="18">
        <f t="shared" si="7"/>
        <v>12</v>
      </c>
      <c r="C32" s="20">
        <f t="shared" si="2"/>
        <v>43466</v>
      </c>
      <c r="D32" s="15">
        <f t="shared" si="0"/>
        <v>8071.53</v>
      </c>
      <c r="E32" s="15">
        <f t="shared" si="1"/>
        <v>1516.61</v>
      </c>
      <c r="F32" s="15">
        <f t="shared" si="3"/>
        <v>6554.92</v>
      </c>
      <c r="G32" s="15">
        <f t="shared" si="4"/>
        <v>174707.00999999995</v>
      </c>
      <c r="H32" s="15">
        <f t="shared" si="5"/>
        <v>21762.37</v>
      </c>
      <c r="I32" s="15">
        <f t="shared" si="6"/>
        <v>75292.989999999991</v>
      </c>
      <c r="J32" s="2"/>
      <c r="K32" s="2"/>
    </row>
    <row r="33" spans="2:11">
      <c r="B33" s="18">
        <f t="shared" si="7"/>
        <v>13</v>
      </c>
      <c r="C33" s="20">
        <f t="shared" si="2"/>
        <v>43497</v>
      </c>
      <c r="D33" s="15">
        <f t="shared" si="0"/>
        <v>8071.53</v>
      </c>
      <c r="E33" s="15">
        <f t="shared" si="1"/>
        <v>1461.77</v>
      </c>
      <c r="F33" s="15">
        <f t="shared" si="3"/>
        <v>6609.76</v>
      </c>
      <c r="G33" s="15">
        <f t="shared" si="4"/>
        <v>168097.24999999994</v>
      </c>
      <c r="H33" s="15">
        <f t="shared" si="5"/>
        <v>23224.14</v>
      </c>
      <c r="I33" s="15">
        <f t="shared" si="6"/>
        <v>81902.749999999985</v>
      </c>
      <c r="J33" s="2"/>
      <c r="K33" s="2"/>
    </row>
    <row r="34" spans="2:11">
      <c r="B34" s="18">
        <f t="shared" si="7"/>
        <v>14</v>
      </c>
      <c r="C34" s="20">
        <f t="shared" si="2"/>
        <v>43525</v>
      </c>
      <c r="D34" s="15">
        <f t="shared" si="0"/>
        <v>8071.53</v>
      </c>
      <c r="E34" s="15">
        <f t="shared" si="1"/>
        <v>1406.46</v>
      </c>
      <c r="F34" s="15">
        <f t="shared" si="3"/>
        <v>6665.07</v>
      </c>
      <c r="G34" s="15">
        <f t="shared" si="4"/>
        <v>161432.17999999993</v>
      </c>
      <c r="H34" s="15">
        <f t="shared" si="5"/>
        <v>24630.6</v>
      </c>
      <c r="I34" s="15">
        <f t="shared" si="6"/>
        <v>88567.819999999978</v>
      </c>
      <c r="J34" s="2"/>
      <c r="K34" s="2"/>
    </row>
    <row r="35" spans="2:11">
      <c r="B35" s="18">
        <f t="shared" si="7"/>
        <v>15</v>
      </c>
      <c r="C35" s="20">
        <f t="shared" si="2"/>
        <v>43556</v>
      </c>
      <c r="D35" s="15">
        <f t="shared" si="0"/>
        <v>8071.53</v>
      </c>
      <c r="E35" s="15">
        <f t="shared" si="1"/>
        <v>1350.7</v>
      </c>
      <c r="F35" s="15">
        <f t="shared" si="3"/>
        <v>6720.83</v>
      </c>
      <c r="G35" s="15">
        <f t="shared" si="4"/>
        <v>154711.34999999995</v>
      </c>
      <c r="H35" s="15">
        <f t="shared" si="5"/>
        <v>25981.3</v>
      </c>
      <c r="I35" s="15">
        <f t="shared" si="6"/>
        <v>95288.64999999998</v>
      </c>
      <c r="J35" s="2"/>
      <c r="K35" s="2"/>
    </row>
    <row r="36" spans="2:11">
      <c r="B36" s="18">
        <f t="shared" si="7"/>
        <v>16</v>
      </c>
      <c r="C36" s="20">
        <f t="shared" si="2"/>
        <v>43586</v>
      </c>
      <c r="D36" s="15">
        <f t="shared" si="0"/>
        <v>8071.53</v>
      </c>
      <c r="E36" s="15">
        <f t="shared" si="1"/>
        <v>1294.46</v>
      </c>
      <c r="F36" s="15">
        <f t="shared" si="3"/>
        <v>6777.07</v>
      </c>
      <c r="G36" s="15">
        <f t="shared" si="4"/>
        <v>147934.27999999994</v>
      </c>
      <c r="H36" s="15">
        <f t="shared" si="5"/>
        <v>27275.759999999998</v>
      </c>
      <c r="I36" s="15">
        <f t="shared" si="6"/>
        <v>102065.71999999997</v>
      </c>
      <c r="J36" s="2"/>
      <c r="K36" s="2"/>
    </row>
    <row r="37" spans="2:11">
      <c r="B37" s="18">
        <f t="shared" si="7"/>
        <v>17</v>
      </c>
      <c r="C37" s="20">
        <f t="shared" si="2"/>
        <v>43617</v>
      </c>
      <c r="D37" s="15">
        <f t="shared" si="0"/>
        <v>8071.53</v>
      </c>
      <c r="E37" s="15">
        <f t="shared" si="1"/>
        <v>1237.76</v>
      </c>
      <c r="F37" s="15">
        <f t="shared" si="3"/>
        <v>6833.7699999999995</v>
      </c>
      <c r="G37" s="15">
        <f t="shared" si="4"/>
        <v>141100.50999999995</v>
      </c>
      <c r="H37" s="15">
        <f t="shared" si="5"/>
        <v>28513.519999999997</v>
      </c>
      <c r="I37" s="15">
        <f t="shared" si="6"/>
        <v>108899.48999999998</v>
      </c>
      <c r="J37" s="2"/>
      <c r="K37" s="2"/>
    </row>
    <row r="38" spans="2:11">
      <c r="B38" s="18">
        <f t="shared" si="7"/>
        <v>18</v>
      </c>
      <c r="C38" s="20">
        <f t="shared" si="2"/>
        <v>43647</v>
      </c>
      <c r="D38" s="15">
        <f t="shared" si="0"/>
        <v>8071.53</v>
      </c>
      <c r="E38" s="15">
        <f t="shared" si="1"/>
        <v>1180.58</v>
      </c>
      <c r="F38" s="15">
        <f t="shared" si="3"/>
        <v>6890.95</v>
      </c>
      <c r="G38" s="15">
        <f t="shared" si="4"/>
        <v>134209.55999999994</v>
      </c>
      <c r="H38" s="15">
        <f t="shared" si="5"/>
        <v>29694.1</v>
      </c>
      <c r="I38" s="15">
        <f t="shared" si="6"/>
        <v>115790.43999999997</v>
      </c>
      <c r="J38" s="2"/>
      <c r="K38" s="2"/>
    </row>
    <row r="39" spans="2:11">
      <c r="B39" s="18">
        <f t="shared" si="7"/>
        <v>19</v>
      </c>
      <c r="C39" s="20">
        <f t="shared" si="2"/>
        <v>43678</v>
      </c>
      <c r="D39" s="15">
        <f t="shared" si="0"/>
        <v>8071.53</v>
      </c>
      <c r="E39" s="15">
        <f t="shared" si="1"/>
        <v>1122.92</v>
      </c>
      <c r="F39" s="15">
        <f t="shared" si="3"/>
        <v>6948.61</v>
      </c>
      <c r="G39" s="15">
        <f t="shared" si="4"/>
        <v>127260.94999999994</v>
      </c>
      <c r="H39" s="15">
        <f t="shared" si="5"/>
        <v>30817.019999999997</v>
      </c>
      <c r="I39" s="15">
        <f t="shared" si="6"/>
        <v>122739.04999999997</v>
      </c>
      <c r="J39" s="2"/>
      <c r="K39" s="2"/>
    </row>
    <row r="40" spans="2:11">
      <c r="B40" s="18">
        <f t="shared" si="7"/>
        <v>20</v>
      </c>
      <c r="C40" s="20">
        <f t="shared" si="2"/>
        <v>43709</v>
      </c>
      <c r="D40" s="15">
        <f t="shared" si="0"/>
        <v>8071.53</v>
      </c>
      <c r="E40" s="15">
        <f t="shared" si="1"/>
        <v>1064.79</v>
      </c>
      <c r="F40" s="15">
        <f t="shared" si="3"/>
        <v>7006.74</v>
      </c>
      <c r="G40" s="15">
        <f t="shared" si="4"/>
        <v>120254.20999999993</v>
      </c>
      <c r="H40" s="15">
        <f t="shared" si="5"/>
        <v>31881.809999999998</v>
      </c>
      <c r="I40" s="15">
        <f t="shared" si="6"/>
        <v>129745.78999999998</v>
      </c>
      <c r="J40" s="2"/>
      <c r="K40" s="2"/>
    </row>
    <row r="41" spans="2:11">
      <c r="B41" s="18">
        <f t="shared" si="7"/>
        <v>21</v>
      </c>
      <c r="C41" s="20">
        <f t="shared" si="2"/>
        <v>43739</v>
      </c>
      <c r="D41" s="15">
        <f t="shared" si="0"/>
        <v>8071.53</v>
      </c>
      <c r="E41" s="15">
        <f t="shared" si="1"/>
        <v>1006.16</v>
      </c>
      <c r="F41" s="15">
        <f t="shared" si="3"/>
        <v>7065.37</v>
      </c>
      <c r="G41" s="15">
        <f t="shared" si="4"/>
        <v>113188.83999999994</v>
      </c>
      <c r="H41" s="15">
        <f t="shared" si="5"/>
        <v>32887.97</v>
      </c>
      <c r="I41" s="15">
        <f t="shared" si="6"/>
        <v>136811.15999999997</v>
      </c>
      <c r="J41" s="2"/>
      <c r="K41" s="2"/>
    </row>
    <row r="42" spans="2:11">
      <c r="B42" s="18">
        <f t="shared" si="7"/>
        <v>22</v>
      </c>
      <c r="C42" s="20">
        <f t="shared" si="2"/>
        <v>43770</v>
      </c>
      <c r="D42" s="15">
        <f t="shared" si="0"/>
        <v>8071.53</v>
      </c>
      <c r="E42" s="15">
        <f t="shared" si="1"/>
        <v>947.04</v>
      </c>
      <c r="F42" s="15">
        <f t="shared" si="3"/>
        <v>7124.49</v>
      </c>
      <c r="G42" s="15">
        <f t="shared" si="4"/>
        <v>106064.34999999993</v>
      </c>
      <c r="H42" s="15">
        <f t="shared" si="5"/>
        <v>33835.01</v>
      </c>
      <c r="I42" s="15">
        <f t="shared" si="6"/>
        <v>143935.64999999997</v>
      </c>
      <c r="J42" s="2"/>
      <c r="K42" s="2"/>
    </row>
    <row r="43" spans="2:11">
      <c r="B43" s="18">
        <f t="shared" si="7"/>
        <v>23</v>
      </c>
      <c r="C43" s="20">
        <f t="shared" si="2"/>
        <v>43800</v>
      </c>
      <c r="D43" s="15">
        <f t="shared" si="0"/>
        <v>8071.53</v>
      </c>
      <c r="E43" s="15">
        <f t="shared" si="1"/>
        <v>887.43</v>
      </c>
      <c r="F43" s="15">
        <f t="shared" si="3"/>
        <v>7184.0999999999995</v>
      </c>
      <c r="G43" s="15">
        <f t="shared" si="4"/>
        <v>98880.249999999927</v>
      </c>
      <c r="H43" s="15">
        <f t="shared" si="5"/>
        <v>34722.44</v>
      </c>
      <c r="I43" s="15">
        <f t="shared" si="6"/>
        <v>151119.74999999997</v>
      </c>
      <c r="J43" s="2"/>
      <c r="K43" s="2"/>
    </row>
    <row r="44" spans="2:11">
      <c r="B44" s="18">
        <f t="shared" si="7"/>
        <v>24</v>
      </c>
      <c r="C44" s="20">
        <f t="shared" si="2"/>
        <v>43831</v>
      </c>
      <c r="D44" s="15">
        <f t="shared" si="0"/>
        <v>8071.53</v>
      </c>
      <c r="E44" s="15">
        <f t="shared" si="1"/>
        <v>827.32</v>
      </c>
      <c r="F44" s="15">
        <f t="shared" si="3"/>
        <v>7244.21</v>
      </c>
      <c r="G44" s="15">
        <f t="shared" si="4"/>
        <v>91636.039999999921</v>
      </c>
      <c r="H44" s="15">
        <f t="shared" si="5"/>
        <v>35549.760000000002</v>
      </c>
      <c r="I44" s="15">
        <f t="shared" si="6"/>
        <v>158363.95999999996</v>
      </c>
      <c r="J44" s="2"/>
      <c r="K44" s="2"/>
    </row>
    <row r="45" spans="2:11">
      <c r="B45" s="18">
        <f t="shared" si="7"/>
        <v>25</v>
      </c>
      <c r="C45" s="20">
        <f t="shared" si="2"/>
        <v>43862</v>
      </c>
      <c r="D45" s="15">
        <f t="shared" si="0"/>
        <v>8071.53</v>
      </c>
      <c r="E45" s="15">
        <f t="shared" si="1"/>
        <v>766.71</v>
      </c>
      <c r="F45" s="15">
        <f t="shared" si="3"/>
        <v>7304.82</v>
      </c>
      <c r="G45" s="15">
        <f t="shared" si="4"/>
        <v>84331.219999999914</v>
      </c>
      <c r="H45" s="15">
        <f t="shared" si="5"/>
        <v>36316.47</v>
      </c>
      <c r="I45" s="15">
        <f t="shared" si="6"/>
        <v>165668.77999999997</v>
      </c>
      <c r="J45" s="2"/>
      <c r="K45" s="2"/>
    </row>
    <row r="46" spans="2:11">
      <c r="B46" s="18">
        <f t="shared" si="7"/>
        <v>26</v>
      </c>
      <c r="C46" s="20">
        <f t="shared" si="2"/>
        <v>43891</v>
      </c>
      <c r="D46" s="15">
        <f t="shared" si="0"/>
        <v>8071.53</v>
      </c>
      <c r="E46" s="15">
        <f t="shared" si="1"/>
        <v>705.59</v>
      </c>
      <c r="F46" s="15">
        <f t="shared" si="3"/>
        <v>7365.94</v>
      </c>
      <c r="G46" s="15">
        <f t="shared" si="4"/>
        <v>76965.279999999912</v>
      </c>
      <c r="H46" s="15">
        <f t="shared" si="5"/>
        <v>37022.06</v>
      </c>
      <c r="I46" s="15">
        <f t="shared" si="6"/>
        <v>173034.71999999997</v>
      </c>
      <c r="J46" s="2"/>
      <c r="K46" s="2"/>
    </row>
    <row r="47" spans="2:11">
      <c r="B47" s="18">
        <f t="shared" si="7"/>
        <v>27</v>
      </c>
      <c r="C47" s="20">
        <f t="shared" si="2"/>
        <v>43922</v>
      </c>
      <c r="D47" s="15">
        <f t="shared" si="0"/>
        <v>8071.53</v>
      </c>
      <c r="E47" s="15">
        <f t="shared" si="1"/>
        <v>643.96</v>
      </c>
      <c r="F47" s="15">
        <f t="shared" si="3"/>
        <v>7427.57</v>
      </c>
      <c r="G47" s="15">
        <f t="shared" si="4"/>
        <v>69537.709999999905</v>
      </c>
      <c r="H47" s="15">
        <f t="shared" si="5"/>
        <v>37666.019999999997</v>
      </c>
      <c r="I47" s="15">
        <f t="shared" si="6"/>
        <v>180462.28999999998</v>
      </c>
      <c r="J47" s="2"/>
      <c r="K47" s="2"/>
    </row>
    <row r="48" spans="2:11">
      <c r="B48" s="18">
        <f t="shared" si="7"/>
        <v>28</v>
      </c>
      <c r="C48" s="20">
        <f t="shared" si="2"/>
        <v>43952</v>
      </c>
      <c r="D48" s="15">
        <f t="shared" si="0"/>
        <v>8071.53</v>
      </c>
      <c r="E48" s="15">
        <f t="shared" si="1"/>
        <v>581.82000000000005</v>
      </c>
      <c r="F48" s="15">
        <f t="shared" si="3"/>
        <v>7489.71</v>
      </c>
      <c r="G48" s="15">
        <f t="shared" si="4"/>
        <v>62047.999999999905</v>
      </c>
      <c r="H48" s="15">
        <f t="shared" si="5"/>
        <v>38247.839999999997</v>
      </c>
      <c r="I48" s="15">
        <f t="shared" si="6"/>
        <v>187951.99999999997</v>
      </c>
      <c r="J48" s="2"/>
      <c r="K48" s="2"/>
    </row>
    <row r="49" spans="2:11">
      <c r="B49" s="18">
        <f t="shared" si="7"/>
        <v>29</v>
      </c>
      <c r="C49" s="20">
        <f t="shared" si="2"/>
        <v>43983</v>
      </c>
      <c r="D49" s="15">
        <f t="shared" si="0"/>
        <v>8071.53</v>
      </c>
      <c r="E49" s="15">
        <f t="shared" si="1"/>
        <v>519.15</v>
      </c>
      <c r="F49" s="15">
        <f t="shared" si="3"/>
        <v>7552.38</v>
      </c>
      <c r="G49" s="15">
        <f t="shared" si="4"/>
        <v>54495.619999999908</v>
      </c>
      <c r="H49" s="15">
        <f t="shared" si="5"/>
        <v>38766.99</v>
      </c>
      <c r="I49" s="15">
        <f t="shared" si="6"/>
        <v>195504.37999999998</v>
      </c>
      <c r="J49" s="2"/>
      <c r="K49" s="2"/>
    </row>
    <row r="50" spans="2:11">
      <c r="B50" s="18">
        <f t="shared" si="7"/>
        <v>30</v>
      </c>
      <c r="C50" s="20">
        <f t="shared" si="2"/>
        <v>44013</v>
      </c>
      <c r="D50" s="15">
        <f t="shared" si="0"/>
        <v>8071.53</v>
      </c>
      <c r="E50" s="15">
        <f t="shared" si="1"/>
        <v>455.96</v>
      </c>
      <c r="F50" s="15">
        <f t="shared" si="3"/>
        <v>7615.57</v>
      </c>
      <c r="G50" s="15">
        <f t="shared" si="4"/>
        <v>46880.049999999908</v>
      </c>
      <c r="H50" s="15">
        <f t="shared" si="5"/>
        <v>39222.949999999997</v>
      </c>
      <c r="I50" s="15">
        <f t="shared" si="6"/>
        <v>203119.94999999998</v>
      </c>
      <c r="J50" s="2"/>
      <c r="K50" s="2"/>
    </row>
    <row r="51" spans="2:11">
      <c r="B51" s="18">
        <f t="shared" si="7"/>
        <v>31</v>
      </c>
      <c r="C51" s="20">
        <f t="shared" si="2"/>
        <v>44044</v>
      </c>
      <c r="D51" s="15">
        <f t="shared" si="0"/>
        <v>8071.53</v>
      </c>
      <c r="E51" s="15">
        <f t="shared" si="1"/>
        <v>392.24</v>
      </c>
      <c r="F51" s="15">
        <f t="shared" si="3"/>
        <v>7679.29</v>
      </c>
      <c r="G51" s="15">
        <f t="shared" si="4"/>
        <v>39200.759999999907</v>
      </c>
      <c r="H51" s="15">
        <f t="shared" si="5"/>
        <v>39615.189999999995</v>
      </c>
      <c r="I51" s="15">
        <f t="shared" si="6"/>
        <v>210799.24</v>
      </c>
      <c r="J51" s="2"/>
      <c r="K51" s="2"/>
    </row>
    <row r="52" spans="2:11">
      <c r="B52" s="18">
        <f t="shared" si="7"/>
        <v>32</v>
      </c>
      <c r="C52" s="20">
        <f t="shared" si="2"/>
        <v>44075</v>
      </c>
      <c r="D52" s="15">
        <f t="shared" si="0"/>
        <v>8071.53</v>
      </c>
      <c r="E52" s="15">
        <f t="shared" si="1"/>
        <v>327.99</v>
      </c>
      <c r="F52" s="15">
        <f t="shared" si="3"/>
        <v>7743.54</v>
      </c>
      <c r="G52" s="15">
        <f t="shared" si="4"/>
        <v>31457.219999999907</v>
      </c>
      <c r="H52" s="15">
        <f t="shared" si="5"/>
        <v>39943.179999999993</v>
      </c>
      <c r="I52" s="15">
        <f t="shared" si="6"/>
        <v>218542.78</v>
      </c>
      <c r="J52" s="2"/>
      <c r="K52" s="2"/>
    </row>
    <row r="53" spans="2:11">
      <c r="B53" s="18">
        <f t="shared" si="7"/>
        <v>33</v>
      </c>
      <c r="C53" s="20">
        <f t="shared" si="2"/>
        <v>44105</v>
      </c>
      <c r="D53" s="15">
        <f t="shared" si="0"/>
        <v>8071.53</v>
      </c>
      <c r="E53" s="15">
        <f t="shared" si="1"/>
        <v>263.2</v>
      </c>
      <c r="F53" s="15">
        <f t="shared" si="3"/>
        <v>7808.33</v>
      </c>
      <c r="G53" s="15">
        <f t="shared" si="4"/>
        <v>23648.889999999905</v>
      </c>
      <c r="H53" s="15">
        <f t="shared" si="5"/>
        <v>40206.37999999999</v>
      </c>
      <c r="I53" s="15">
        <f t="shared" si="6"/>
        <v>226351.11</v>
      </c>
      <c r="J53" s="2"/>
      <c r="K53" s="2"/>
    </row>
    <row r="54" spans="2:11">
      <c r="B54" s="18">
        <f t="shared" si="7"/>
        <v>34</v>
      </c>
      <c r="C54" s="20">
        <f t="shared" si="2"/>
        <v>44136</v>
      </c>
      <c r="D54" s="15">
        <f t="shared" ref="D54:D85" si="8">IF(B54&lt;$E$6, $I$6,IF(B54=$E$6,G53+E54,""))</f>
        <v>8071.53</v>
      </c>
      <c r="E54" s="15">
        <f t="shared" ref="E54:E85" si="9">IF(B54="","",ROUNDDOWN(G53*$I$5,2))</f>
        <v>197.86</v>
      </c>
      <c r="F54" s="15">
        <f t="shared" si="3"/>
        <v>7873.67</v>
      </c>
      <c r="G54" s="15">
        <f t="shared" si="4"/>
        <v>15775.219999999905</v>
      </c>
      <c r="H54" s="15">
        <f t="shared" si="5"/>
        <v>40404.239999999991</v>
      </c>
      <c r="I54" s="15">
        <f t="shared" si="6"/>
        <v>234224.78</v>
      </c>
      <c r="J54" s="2"/>
      <c r="K54" s="2"/>
    </row>
    <row r="55" spans="2:11">
      <c r="B55" s="18">
        <f t="shared" si="7"/>
        <v>35</v>
      </c>
      <c r="C55" s="20">
        <f t="shared" si="2"/>
        <v>44166</v>
      </c>
      <c r="D55" s="15">
        <f t="shared" si="8"/>
        <v>8071.53</v>
      </c>
      <c r="E55" s="15">
        <f t="shared" si="9"/>
        <v>131.99</v>
      </c>
      <c r="F55" s="15">
        <f t="shared" si="3"/>
        <v>7939.54</v>
      </c>
      <c r="G55" s="15">
        <f t="shared" si="4"/>
        <v>7835.6799999999048</v>
      </c>
      <c r="H55" s="15">
        <f t="shared" si="5"/>
        <v>40536.229999999989</v>
      </c>
      <c r="I55" s="15">
        <f t="shared" si="6"/>
        <v>242164.32</v>
      </c>
      <c r="J55" s="2"/>
      <c r="K55" s="2"/>
    </row>
    <row r="56" spans="2:11">
      <c r="B56" s="18">
        <f t="shared" si="7"/>
        <v>36</v>
      </c>
      <c r="C56" s="20">
        <f t="shared" si="2"/>
        <v>44197</v>
      </c>
      <c r="D56" s="15">
        <f t="shared" si="8"/>
        <v>7901.2399999999052</v>
      </c>
      <c r="E56" s="15">
        <f t="shared" si="9"/>
        <v>65.56</v>
      </c>
      <c r="F56" s="15">
        <f t="shared" si="3"/>
        <v>7835.6799999999048</v>
      </c>
      <c r="G56" s="15">
        <f t="shared" si="4"/>
        <v>0</v>
      </c>
      <c r="H56" s="15">
        <f t="shared" si="5"/>
        <v>40601.789999999986</v>
      </c>
      <c r="I56" s="15">
        <f t="shared" si="6"/>
        <v>249999.99999999991</v>
      </c>
      <c r="J56" s="2"/>
      <c r="K56" s="2"/>
    </row>
    <row r="57" spans="2:11">
      <c r="B57" s="18" t="str">
        <f t="shared" si="7"/>
        <v/>
      </c>
      <c r="C57" s="20" t="str">
        <f t="shared" si="2"/>
        <v/>
      </c>
      <c r="D57" s="15" t="str">
        <f t="shared" si="8"/>
        <v/>
      </c>
      <c r="E57" s="15" t="str">
        <f t="shared" si="9"/>
        <v/>
      </c>
      <c r="F57" s="15" t="str">
        <f t="shared" si="3"/>
        <v/>
      </c>
      <c r="G57" s="15" t="str">
        <f t="shared" si="4"/>
        <v/>
      </c>
      <c r="H57" s="15" t="str">
        <f t="shared" si="5"/>
        <v/>
      </c>
      <c r="I57" s="15" t="str">
        <f t="shared" si="6"/>
        <v/>
      </c>
      <c r="J57" s="2"/>
      <c r="K57" s="2"/>
    </row>
    <row r="58" spans="2:11">
      <c r="B58" s="18" t="str">
        <f t="shared" si="7"/>
        <v/>
      </c>
      <c r="C58" s="20" t="str">
        <f t="shared" si="2"/>
        <v/>
      </c>
      <c r="D58" s="15" t="str">
        <f t="shared" si="8"/>
        <v/>
      </c>
      <c r="E58" s="15" t="str">
        <f t="shared" si="9"/>
        <v/>
      </c>
      <c r="F58" s="15" t="str">
        <f t="shared" si="3"/>
        <v/>
      </c>
      <c r="G58" s="15" t="str">
        <f t="shared" si="4"/>
        <v/>
      </c>
      <c r="H58" s="15" t="str">
        <f t="shared" si="5"/>
        <v/>
      </c>
      <c r="I58" s="15" t="str">
        <f t="shared" si="6"/>
        <v/>
      </c>
      <c r="J58" s="2"/>
      <c r="K58" s="2"/>
    </row>
    <row r="59" spans="2:11">
      <c r="B59" s="18" t="str">
        <f t="shared" si="7"/>
        <v/>
      </c>
      <c r="C59" s="20" t="str">
        <f t="shared" si="2"/>
        <v/>
      </c>
      <c r="D59" s="15" t="str">
        <f t="shared" si="8"/>
        <v/>
      </c>
      <c r="E59" s="15" t="str">
        <f t="shared" si="9"/>
        <v/>
      </c>
      <c r="F59" s="15" t="str">
        <f t="shared" si="3"/>
        <v/>
      </c>
      <c r="G59" s="15" t="str">
        <f t="shared" si="4"/>
        <v/>
      </c>
      <c r="H59" s="15" t="str">
        <f t="shared" si="5"/>
        <v/>
      </c>
      <c r="I59" s="15" t="str">
        <f t="shared" si="6"/>
        <v/>
      </c>
      <c r="J59" s="2"/>
      <c r="K59" s="2"/>
    </row>
    <row r="60" spans="2:11">
      <c r="B60" s="18" t="str">
        <f t="shared" si="7"/>
        <v/>
      </c>
      <c r="C60" s="20" t="str">
        <f t="shared" si="2"/>
        <v/>
      </c>
      <c r="D60" s="15" t="str">
        <f t="shared" si="8"/>
        <v/>
      </c>
      <c r="E60" s="15" t="str">
        <f t="shared" si="9"/>
        <v/>
      </c>
      <c r="F60" s="15" t="str">
        <f t="shared" si="3"/>
        <v/>
      </c>
      <c r="G60" s="15" t="str">
        <f t="shared" si="4"/>
        <v/>
      </c>
      <c r="H60" s="15" t="str">
        <f t="shared" si="5"/>
        <v/>
      </c>
      <c r="I60" s="15" t="str">
        <f t="shared" si="6"/>
        <v/>
      </c>
      <c r="J60" s="2"/>
      <c r="K60" s="2"/>
    </row>
    <row r="61" spans="2:11">
      <c r="B61" s="18" t="str">
        <f t="shared" si="7"/>
        <v/>
      </c>
      <c r="C61" s="20" t="str">
        <f t="shared" si="2"/>
        <v/>
      </c>
      <c r="D61" s="15" t="str">
        <f t="shared" si="8"/>
        <v/>
      </c>
      <c r="E61" s="15" t="str">
        <f t="shared" si="9"/>
        <v/>
      </c>
      <c r="F61" s="15" t="str">
        <f t="shared" si="3"/>
        <v/>
      </c>
      <c r="G61" s="15" t="str">
        <f t="shared" si="4"/>
        <v/>
      </c>
      <c r="H61" s="15" t="str">
        <f t="shared" si="5"/>
        <v/>
      </c>
      <c r="I61" s="15" t="str">
        <f t="shared" si="6"/>
        <v/>
      </c>
      <c r="J61" s="2"/>
      <c r="K61" s="2"/>
    </row>
    <row r="62" spans="2:11">
      <c r="B62" s="18" t="str">
        <f t="shared" si="7"/>
        <v/>
      </c>
      <c r="C62" s="20" t="str">
        <f t="shared" si="2"/>
        <v/>
      </c>
      <c r="D62" s="15" t="str">
        <f t="shared" si="8"/>
        <v/>
      </c>
      <c r="E62" s="15" t="str">
        <f t="shared" si="9"/>
        <v/>
      </c>
      <c r="F62" s="15" t="str">
        <f t="shared" si="3"/>
        <v/>
      </c>
      <c r="G62" s="15" t="str">
        <f t="shared" si="4"/>
        <v/>
      </c>
      <c r="H62" s="15" t="str">
        <f t="shared" si="5"/>
        <v/>
      </c>
      <c r="I62" s="15" t="str">
        <f t="shared" si="6"/>
        <v/>
      </c>
      <c r="J62" s="2"/>
      <c r="K62" s="2"/>
    </row>
    <row r="63" spans="2:11">
      <c r="B63" s="18" t="str">
        <f t="shared" si="7"/>
        <v/>
      </c>
      <c r="C63" s="20" t="str">
        <f t="shared" si="2"/>
        <v/>
      </c>
      <c r="D63" s="15" t="str">
        <f t="shared" si="8"/>
        <v/>
      </c>
      <c r="E63" s="15" t="str">
        <f t="shared" si="9"/>
        <v/>
      </c>
      <c r="F63" s="15" t="str">
        <f t="shared" si="3"/>
        <v/>
      </c>
      <c r="G63" s="15" t="str">
        <f t="shared" si="4"/>
        <v/>
      </c>
      <c r="H63" s="15" t="str">
        <f t="shared" si="5"/>
        <v/>
      </c>
      <c r="I63" s="15" t="str">
        <f t="shared" si="6"/>
        <v/>
      </c>
      <c r="J63" s="2"/>
      <c r="K63" s="2"/>
    </row>
    <row r="64" spans="2:11">
      <c r="B64" s="18" t="str">
        <f t="shared" si="7"/>
        <v/>
      </c>
      <c r="C64" s="20" t="str">
        <f t="shared" si="2"/>
        <v/>
      </c>
      <c r="D64" s="15" t="str">
        <f t="shared" si="8"/>
        <v/>
      </c>
      <c r="E64" s="15" t="str">
        <f t="shared" si="9"/>
        <v/>
      </c>
      <c r="F64" s="15" t="str">
        <f t="shared" si="3"/>
        <v/>
      </c>
      <c r="G64" s="15" t="str">
        <f t="shared" si="4"/>
        <v/>
      </c>
      <c r="H64" s="15" t="str">
        <f t="shared" si="5"/>
        <v/>
      </c>
      <c r="I64" s="15" t="str">
        <f t="shared" si="6"/>
        <v/>
      </c>
      <c r="J64" s="2"/>
      <c r="K64" s="2"/>
    </row>
    <row r="65" spans="2:11">
      <c r="B65" s="18" t="str">
        <f t="shared" si="7"/>
        <v/>
      </c>
      <c r="C65" s="20" t="str">
        <f t="shared" si="2"/>
        <v/>
      </c>
      <c r="D65" s="15" t="str">
        <f t="shared" si="8"/>
        <v/>
      </c>
      <c r="E65" s="15" t="str">
        <f t="shared" si="9"/>
        <v/>
      </c>
      <c r="F65" s="15" t="str">
        <f t="shared" si="3"/>
        <v/>
      </c>
      <c r="G65" s="15" t="str">
        <f t="shared" si="4"/>
        <v/>
      </c>
      <c r="H65" s="15" t="str">
        <f t="shared" si="5"/>
        <v/>
      </c>
      <c r="I65" s="15" t="str">
        <f t="shared" si="6"/>
        <v/>
      </c>
      <c r="J65" s="2"/>
      <c r="K65" s="2"/>
    </row>
    <row r="66" spans="2:11">
      <c r="B66" s="18" t="str">
        <f t="shared" si="7"/>
        <v/>
      </c>
      <c r="C66" s="20" t="str">
        <f t="shared" si="2"/>
        <v/>
      </c>
      <c r="D66" s="15" t="str">
        <f t="shared" si="8"/>
        <v/>
      </c>
      <c r="E66" s="15" t="str">
        <f t="shared" si="9"/>
        <v/>
      </c>
      <c r="F66" s="15" t="str">
        <f t="shared" si="3"/>
        <v/>
      </c>
      <c r="G66" s="15" t="str">
        <f t="shared" si="4"/>
        <v/>
      </c>
      <c r="H66" s="15" t="str">
        <f t="shared" si="5"/>
        <v/>
      </c>
      <c r="I66" s="15" t="str">
        <f t="shared" si="6"/>
        <v/>
      </c>
      <c r="J66" s="2"/>
      <c r="K66" s="2"/>
    </row>
    <row r="67" spans="2:11">
      <c r="B67" s="18" t="str">
        <f t="shared" si="7"/>
        <v/>
      </c>
      <c r="C67" s="20" t="str">
        <f t="shared" si="2"/>
        <v/>
      </c>
      <c r="D67" s="15" t="str">
        <f t="shared" si="8"/>
        <v/>
      </c>
      <c r="E67" s="15" t="str">
        <f t="shared" si="9"/>
        <v/>
      </c>
      <c r="F67" s="15" t="str">
        <f t="shared" si="3"/>
        <v/>
      </c>
      <c r="G67" s="15" t="str">
        <f t="shared" si="4"/>
        <v/>
      </c>
      <c r="H67" s="15" t="str">
        <f t="shared" si="5"/>
        <v/>
      </c>
      <c r="I67" s="15" t="str">
        <f t="shared" si="6"/>
        <v/>
      </c>
      <c r="J67" s="2"/>
      <c r="K67" s="2"/>
    </row>
    <row r="68" spans="2:11">
      <c r="B68" s="18" t="str">
        <f t="shared" si="7"/>
        <v/>
      </c>
      <c r="C68" s="20" t="str">
        <f t="shared" si="2"/>
        <v/>
      </c>
      <c r="D68" s="15" t="str">
        <f t="shared" si="8"/>
        <v/>
      </c>
      <c r="E68" s="15" t="str">
        <f t="shared" si="9"/>
        <v/>
      </c>
      <c r="F68" s="15" t="str">
        <f t="shared" si="3"/>
        <v/>
      </c>
      <c r="G68" s="15" t="str">
        <f t="shared" si="4"/>
        <v/>
      </c>
      <c r="H68" s="15" t="str">
        <f t="shared" si="5"/>
        <v/>
      </c>
      <c r="I68" s="15" t="str">
        <f t="shared" si="6"/>
        <v/>
      </c>
      <c r="J68" s="2"/>
      <c r="K68" s="2"/>
    </row>
    <row r="69" spans="2:11">
      <c r="B69" s="18" t="str">
        <f t="shared" si="7"/>
        <v/>
      </c>
      <c r="C69" s="20" t="str">
        <f t="shared" si="2"/>
        <v/>
      </c>
      <c r="D69" s="15" t="str">
        <f t="shared" si="8"/>
        <v/>
      </c>
      <c r="E69" s="15" t="str">
        <f t="shared" si="9"/>
        <v/>
      </c>
      <c r="F69" s="15" t="str">
        <f t="shared" si="3"/>
        <v/>
      </c>
      <c r="G69" s="15" t="str">
        <f t="shared" si="4"/>
        <v/>
      </c>
      <c r="H69" s="15" t="str">
        <f t="shared" si="5"/>
        <v/>
      </c>
      <c r="I69" s="15" t="str">
        <f t="shared" si="6"/>
        <v/>
      </c>
      <c r="J69" s="2"/>
      <c r="K69" s="2"/>
    </row>
    <row r="70" spans="2:11">
      <c r="B70" s="18" t="str">
        <f t="shared" si="7"/>
        <v/>
      </c>
      <c r="C70" s="20" t="str">
        <f t="shared" si="2"/>
        <v/>
      </c>
      <c r="D70" s="15" t="str">
        <f t="shared" si="8"/>
        <v/>
      </c>
      <c r="E70" s="15" t="str">
        <f t="shared" si="9"/>
        <v/>
      </c>
      <c r="F70" s="15" t="str">
        <f t="shared" si="3"/>
        <v/>
      </c>
      <c r="G70" s="15" t="str">
        <f t="shared" si="4"/>
        <v/>
      </c>
      <c r="H70" s="15" t="str">
        <f t="shared" si="5"/>
        <v/>
      </c>
      <c r="I70" s="15" t="str">
        <f t="shared" si="6"/>
        <v/>
      </c>
      <c r="J70" s="2"/>
      <c r="K70" s="2"/>
    </row>
    <row r="71" spans="2:11">
      <c r="B71" s="18" t="str">
        <f t="shared" si="7"/>
        <v/>
      </c>
      <c r="C71" s="20" t="str">
        <f t="shared" si="2"/>
        <v/>
      </c>
      <c r="D71" s="15" t="str">
        <f t="shared" si="8"/>
        <v/>
      </c>
      <c r="E71" s="15" t="str">
        <f t="shared" si="9"/>
        <v/>
      </c>
      <c r="F71" s="15" t="str">
        <f t="shared" si="3"/>
        <v/>
      </c>
      <c r="G71" s="15" t="str">
        <f t="shared" si="4"/>
        <v/>
      </c>
      <c r="H71" s="15" t="str">
        <f t="shared" si="5"/>
        <v/>
      </c>
      <c r="I71" s="15" t="str">
        <f t="shared" si="6"/>
        <v/>
      </c>
      <c r="J71" s="2"/>
      <c r="K71" s="2"/>
    </row>
    <row r="72" spans="2:11">
      <c r="B72" s="18" t="str">
        <f t="shared" si="7"/>
        <v/>
      </c>
      <c r="C72" s="20" t="str">
        <f t="shared" si="2"/>
        <v/>
      </c>
      <c r="D72" s="15" t="str">
        <f t="shared" si="8"/>
        <v/>
      </c>
      <c r="E72" s="15" t="str">
        <f t="shared" si="9"/>
        <v/>
      </c>
      <c r="F72" s="15" t="str">
        <f t="shared" si="3"/>
        <v/>
      </c>
      <c r="G72" s="15" t="str">
        <f t="shared" si="4"/>
        <v/>
      </c>
      <c r="H72" s="15" t="str">
        <f t="shared" si="5"/>
        <v/>
      </c>
      <c r="I72" s="15" t="str">
        <f t="shared" si="6"/>
        <v/>
      </c>
      <c r="J72" s="2"/>
      <c r="K72" s="2"/>
    </row>
    <row r="73" spans="2:11">
      <c r="B73" s="18" t="str">
        <f t="shared" si="7"/>
        <v/>
      </c>
      <c r="C73" s="20" t="str">
        <f t="shared" si="2"/>
        <v/>
      </c>
      <c r="D73" s="15" t="str">
        <f t="shared" si="8"/>
        <v/>
      </c>
      <c r="E73" s="15" t="str">
        <f t="shared" si="9"/>
        <v/>
      </c>
      <c r="F73" s="15" t="str">
        <f t="shared" si="3"/>
        <v/>
      </c>
      <c r="G73" s="15" t="str">
        <f t="shared" si="4"/>
        <v/>
      </c>
      <c r="H73" s="15" t="str">
        <f t="shared" si="5"/>
        <v/>
      </c>
      <c r="I73" s="15" t="str">
        <f t="shared" si="6"/>
        <v/>
      </c>
      <c r="J73" s="2"/>
      <c r="K73" s="2"/>
    </row>
    <row r="74" spans="2:11">
      <c r="B74" s="18" t="str">
        <f t="shared" si="7"/>
        <v/>
      </c>
      <c r="C74" s="20" t="str">
        <f t="shared" si="2"/>
        <v/>
      </c>
      <c r="D74" s="15" t="str">
        <f t="shared" si="8"/>
        <v/>
      </c>
      <c r="E74" s="15" t="str">
        <f t="shared" si="9"/>
        <v/>
      </c>
      <c r="F74" s="15" t="str">
        <f t="shared" si="3"/>
        <v/>
      </c>
      <c r="G74" s="15" t="str">
        <f t="shared" si="4"/>
        <v/>
      </c>
      <c r="H74" s="15" t="str">
        <f t="shared" si="5"/>
        <v/>
      </c>
      <c r="I74" s="15" t="str">
        <f t="shared" si="6"/>
        <v/>
      </c>
      <c r="J74" s="2"/>
      <c r="K74" s="2"/>
    </row>
    <row r="75" spans="2:11">
      <c r="B75" s="18" t="str">
        <f t="shared" si="7"/>
        <v/>
      </c>
      <c r="C75" s="20" t="str">
        <f t="shared" si="2"/>
        <v/>
      </c>
      <c r="D75" s="15" t="str">
        <f t="shared" si="8"/>
        <v/>
      </c>
      <c r="E75" s="15" t="str">
        <f t="shared" si="9"/>
        <v/>
      </c>
      <c r="F75" s="15" t="str">
        <f t="shared" si="3"/>
        <v/>
      </c>
      <c r="G75" s="15" t="str">
        <f t="shared" si="4"/>
        <v/>
      </c>
      <c r="H75" s="15" t="str">
        <f t="shared" si="5"/>
        <v/>
      </c>
      <c r="I75" s="15" t="str">
        <f t="shared" si="6"/>
        <v/>
      </c>
      <c r="J75" s="2"/>
      <c r="K75" s="2"/>
    </row>
    <row r="76" spans="2:11">
      <c r="B76" s="18" t="str">
        <f t="shared" si="7"/>
        <v/>
      </c>
      <c r="C76" s="20" t="str">
        <f t="shared" si="2"/>
        <v/>
      </c>
      <c r="D76" s="15" t="str">
        <f t="shared" si="8"/>
        <v/>
      </c>
      <c r="E76" s="15" t="str">
        <f t="shared" si="9"/>
        <v/>
      </c>
      <c r="F76" s="15" t="str">
        <f t="shared" si="3"/>
        <v/>
      </c>
      <c r="G76" s="15" t="str">
        <f t="shared" si="4"/>
        <v/>
      </c>
      <c r="H76" s="15" t="str">
        <f t="shared" si="5"/>
        <v/>
      </c>
      <c r="I76" s="15" t="str">
        <f t="shared" si="6"/>
        <v/>
      </c>
      <c r="J76" s="2"/>
      <c r="K76" s="2"/>
    </row>
    <row r="77" spans="2:11">
      <c r="B77" s="18" t="str">
        <f t="shared" si="7"/>
        <v/>
      </c>
      <c r="C77" s="20" t="str">
        <f t="shared" si="2"/>
        <v/>
      </c>
      <c r="D77" s="15" t="str">
        <f t="shared" si="8"/>
        <v/>
      </c>
      <c r="E77" s="15" t="str">
        <f t="shared" si="9"/>
        <v/>
      </c>
      <c r="F77" s="15" t="str">
        <f t="shared" si="3"/>
        <v/>
      </c>
      <c r="G77" s="15" t="str">
        <f t="shared" si="4"/>
        <v/>
      </c>
      <c r="H77" s="15" t="str">
        <f t="shared" si="5"/>
        <v/>
      </c>
      <c r="I77" s="15" t="str">
        <f t="shared" si="6"/>
        <v/>
      </c>
      <c r="J77" s="2"/>
      <c r="K77" s="2"/>
    </row>
    <row r="78" spans="2:11">
      <c r="B78" s="18" t="str">
        <f t="shared" si="7"/>
        <v/>
      </c>
      <c r="C78" s="20" t="str">
        <f t="shared" si="2"/>
        <v/>
      </c>
      <c r="D78" s="15" t="str">
        <f t="shared" si="8"/>
        <v/>
      </c>
      <c r="E78" s="15" t="str">
        <f t="shared" si="9"/>
        <v/>
      </c>
      <c r="F78" s="15" t="str">
        <f t="shared" si="3"/>
        <v/>
      </c>
      <c r="G78" s="15" t="str">
        <f t="shared" si="4"/>
        <v/>
      </c>
      <c r="H78" s="15" t="str">
        <f t="shared" si="5"/>
        <v/>
      </c>
      <c r="I78" s="15" t="str">
        <f t="shared" si="6"/>
        <v/>
      </c>
      <c r="J78" s="2"/>
      <c r="K78" s="2"/>
    </row>
    <row r="79" spans="2:11">
      <c r="B79" s="18" t="str">
        <f t="shared" si="7"/>
        <v/>
      </c>
      <c r="C79" s="20" t="str">
        <f t="shared" si="2"/>
        <v/>
      </c>
      <c r="D79" s="15" t="str">
        <f t="shared" si="8"/>
        <v/>
      </c>
      <c r="E79" s="15" t="str">
        <f t="shared" si="9"/>
        <v/>
      </c>
      <c r="F79" s="15" t="str">
        <f t="shared" si="3"/>
        <v/>
      </c>
      <c r="G79" s="15" t="str">
        <f t="shared" si="4"/>
        <v/>
      </c>
      <c r="H79" s="15" t="str">
        <f t="shared" si="5"/>
        <v/>
      </c>
      <c r="I79" s="15" t="str">
        <f t="shared" si="6"/>
        <v/>
      </c>
      <c r="J79" s="2"/>
      <c r="K79" s="2"/>
    </row>
    <row r="80" spans="2:11">
      <c r="B80" s="18" t="str">
        <f t="shared" si="7"/>
        <v/>
      </c>
      <c r="C80" s="20" t="str">
        <f t="shared" si="2"/>
        <v/>
      </c>
      <c r="D80" s="15" t="str">
        <f t="shared" si="8"/>
        <v/>
      </c>
      <c r="E80" s="15" t="str">
        <f t="shared" si="9"/>
        <v/>
      </c>
      <c r="F80" s="15" t="str">
        <f t="shared" si="3"/>
        <v/>
      </c>
      <c r="G80" s="15" t="str">
        <f t="shared" si="4"/>
        <v/>
      </c>
      <c r="H80" s="15" t="str">
        <f t="shared" si="5"/>
        <v/>
      </c>
      <c r="I80" s="15" t="str">
        <f t="shared" si="6"/>
        <v/>
      </c>
      <c r="J80" s="2"/>
      <c r="K80" s="2"/>
    </row>
    <row r="81" spans="2:11">
      <c r="B81" s="18" t="str">
        <f t="shared" si="7"/>
        <v/>
      </c>
      <c r="C81" s="20" t="str">
        <f t="shared" si="2"/>
        <v/>
      </c>
      <c r="D81" s="15" t="str">
        <f t="shared" si="8"/>
        <v/>
      </c>
      <c r="E81" s="15" t="str">
        <f t="shared" si="9"/>
        <v/>
      </c>
      <c r="F81" s="15" t="str">
        <f t="shared" si="3"/>
        <v/>
      </c>
      <c r="G81" s="15" t="str">
        <f t="shared" si="4"/>
        <v/>
      </c>
      <c r="H81" s="15" t="str">
        <f t="shared" si="5"/>
        <v/>
      </c>
      <c r="I81" s="15" t="str">
        <f t="shared" si="6"/>
        <v/>
      </c>
      <c r="J81" s="2"/>
      <c r="K81" s="2"/>
    </row>
    <row r="82" spans="2:11">
      <c r="B82" s="18" t="str">
        <f t="shared" si="7"/>
        <v/>
      </c>
      <c r="C82" s="20" t="str">
        <f t="shared" si="2"/>
        <v/>
      </c>
      <c r="D82" s="15" t="str">
        <f t="shared" si="8"/>
        <v/>
      </c>
      <c r="E82" s="15" t="str">
        <f t="shared" si="9"/>
        <v/>
      </c>
      <c r="F82" s="15" t="str">
        <f t="shared" si="3"/>
        <v/>
      </c>
      <c r="G82" s="15" t="str">
        <f t="shared" si="4"/>
        <v/>
      </c>
      <c r="H82" s="15" t="str">
        <f t="shared" si="5"/>
        <v/>
      </c>
      <c r="I82" s="15" t="str">
        <f t="shared" si="6"/>
        <v/>
      </c>
      <c r="J82" s="2"/>
      <c r="K82" s="2"/>
    </row>
    <row r="83" spans="2:11">
      <c r="B83" s="18" t="str">
        <f t="shared" si="7"/>
        <v/>
      </c>
      <c r="C83" s="20" t="str">
        <f t="shared" si="2"/>
        <v/>
      </c>
      <c r="D83" s="15" t="str">
        <f t="shared" si="8"/>
        <v/>
      </c>
      <c r="E83" s="15" t="str">
        <f t="shared" si="9"/>
        <v/>
      </c>
      <c r="F83" s="15" t="str">
        <f t="shared" si="3"/>
        <v/>
      </c>
      <c r="G83" s="15" t="str">
        <f t="shared" si="4"/>
        <v/>
      </c>
      <c r="H83" s="15" t="str">
        <f t="shared" si="5"/>
        <v/>
      </c>
      <c r="I83" s="15" t="str">
        <f t="shared" si="6"/>
        <v/>
      </c>
      <c r="J83" s="2"/>
      <c r="K83" s="2"/>
    </row>
    <row r="84" spans="2:11">
      <c r="B84" s="18" t="str">
        <f t="shared" si="7"/>
        <v/>
      </c>
      <c r="C84" s="20" t="str">
        <f t="shared" si="2"/>
        <v/>
      </c>
      <c r="D84" s="15" t="str">
        <f t="shared" si="8"/>
        <v/>
      </c>
      <c r="E84" s="15" t="str">
        <f t="shared" si="9"/>
        <v/>
      </c>
      <c r="F84" s="15" t="str">
        <f t="shared" si="3"/>
        <v/>
      </c>
      <c r="G84" s="15" t="str">
        <f t="shared" si="4"/>
        <v/>
      </c>
      <c r="H84" s="15" t="str">
        <f t="shared" si="5"/>
        <v/>
      </c>
      <c r="I84" s="15" t="str">
        <f t="shared" si="6"/>
        <v/>
      </c>
      <c r="J84" s="2"/>
      <c r="K84" s="2"/>
    </row>
    <row r="85" spans="2:11">
      <c r="B85" s="18" t="str">
        <f t="shared" si="7"/>
        <v/>
      </c>
      <c r="C85" s="20" t="str">
        <f t="shared" si="2"/>
        <v/>
      </c>
      <c r="D85" s="15" t="str">
        <f t="shared" si="8"/>
        <v/>
      </c>
      <c r="E85" s="15" t="str">
        <f t="shared" si="9"/>
        <v/>
      </c>
      <c r="F85" s="15" t="str">
        <f t="shared" si="3"/>
        <v/>
      </c>
      <c r="G85" s="15" t="str">
        <f t="shared" si="4"/>
        <v/>
      </c>
      <c r="H85" s="15" t="str">
        <f t="shared" si="5"/>
        <v/>
      </c>
      <c r="I85" s="15" t="str">
        <f t="shared" si="6"/>
        <v/>
      </c>
      <c r="J85" s="2"/>
      <c r="K85" s="2"/>
    </row>
    <row r="86" spans="2:11">
      <c r="B86" s="18" t="str">
        <f t="shared" si="7"/>
        <v/>
      </c>
      <c r="C86" s="20" t="str">
        <f t="shared" si="2"/>
        <v/>
      </c>
      <c r="D86" s="15" t="str">
        <f t="shared" ref="D86:D117" si="10">IF(B86&lt;$E$6, $I$6,IF(B86=$E$6,G85+E86,""))</f>
        <v/>
      </c>
      <c r="E86" s="15" t="str">
        <f t="shared" ref="E86:E117" si="11">IF(B86="","",ROUNDDOWN(G85*$I$5,2))</f>
        <v/>
      </c>
      <c r="F86" s="15" t="str">
        <f t="shared" si="3"/>
        <v/>
      </c>
      <c r="G86" s="15" t="str">
        <f t="shared" si="4"/>
        <v/>
      </c>
      <c r="H86" s="15" t="str">
        <f t="shared" si="5"/>
        <v/>
      </c>
      <c r="I86" s="15" t="str">
        <f t="shared" si="6"/>
        <v/>
      </c>
      <c r="J86" s="2"/>
      <c r="K86" s="2"/>
    </row>
    <row r="87" spans="2:11">
      <c r="B87" s="18" t="str">
        <f t="shared" si="7"/>
        <v/>
      </c>
      <c r="C87" s="20" t="str">
        <f t="shared" ref="C87:C150" si="12">IF(B87="","",DATE(YEAR(C86),MONTH(C86)+1,DAY(C86)))</f>
        <v/>
      </c>
      <c r="D87" s="15" t="str">
        <f t="shared" si="10"/>
        <v/>
      </c>
      <c r="E87" s="15" t="str">
        <f t="shared" si="11"/>
        <v/>
      </c>
      <c r="F87" s="15" t="str">
        <f t="shared" ref="F87:F140" si="13">IF(B87="","",D87-E87)</f>
        <v/>
      </c>
      <c r="G87" s="15" t="str">
        <f t="shared" ref="G87:G140" si="14">IF(B87="","",G86-F87)</f>
        <v/>
      </c>
      <c r="H87" s="15" t="str">
        <f t="shared" ref="H87:H140" si="15">IF(B87="","",E87+H86)</f>
        <v/>
      </c>
      <c r="I87" s="15" t="str">
        <f t="shared" ref="I87:I140" si="16">IF(B87="","",F87+I86)</f>
        <v/>
      </c>
      <c r="J87" s="2"/>
      <c r="K87" s="2"/>
    </row>
    <row r="88" spans="2:11">
      <c r="B88" s="18" t="str">
        <f t="shared" ref="B88:B140" si="17">IF(B87&gt;=$E$6,"",B87+1)</f>
        <v/>
      </c>
      <c r="C88" s="20" t="str">
        <f t="shared" si="12"/>
        <v/>
      </c>
      <c r="D88" s="15" t="str">
        <f t="shared" si="10"/>
        <v/>
      </c>
      <c r="E88" s="15" t="str">
        <f t="shared" si="11"/>
        <v/>
      </c>
      <c r="F88" s="15" t="str">
        <f t="shared" si="13"/>
        <v/>
      </c>
      <c r="G88" s="15" t="str">
        <f t="shared" si="14"/>
        <v/>
      </c>
      <c r="H88" s="15" t="str">
        <f t="shared" si="15"/>
        <v/>
      </c>
      <c r="I88" s="15" t="str">
        <f t="shared" si="16"/>
        <v/>
      </c>
      <c r="J88" s="2"/>
      <c r="K88" s="2"/>
    </row>
    <row r="89" spans="2:11">
      <c r="B89" s="18" t="str">
        <f t="shared" si="17"/>
        <v/>
      </c>
      <c r="C89" s="20" t="str">
        <f t="shared" si="12"/>
        <v/>
      </c>
      <c r="D89" s="15" t="str">
        <f t="shared" si="10"/>
        <v/>
      </c>
      <c r="E89" s="15" t="str">
        <f t="shared" si="11"/>
        <v/>
      </c>
      <c r="F89" s="15" t="str">
        <f t="shared" si="13"/>
        <v/>
      </c>
      <c r="G89" s="15" t="str">
        <f t="shared" si="14"/>
        <v/>
      </c>
      <c r="H89" s="15" t="str">
        <f t="shared" si="15"/>
        <v/>
      </c>
      <c r="I89" s="15" t="str">
        <f t="shared" si="16"/>
        <v/>
      </c>
      <c r="J89" s="2"/>
      <c r="K89" s="2"/>
    </row>
    <row r="90" spans="2:11">
      <c r="B90" s="18" t="str">
        <f t="shared" si="17"/>
        <v/>
      </c>
      <c r="C90" s="20" t="str">
        <f t="shared" si="12"/>
        <v/>
      </c>
      <c r="D90" s="15" t="str">
        <f t="shared" si="10"/>
        <v/>
      </c>
      <c r="E90" s="15" t="str">
        <f t="shared" si="11"/>
        <v/>
      </c>
      <c r="F90" s="15" t="str">
        <f t="shared" si="13"/>
        <v/>
      </c>
      <c r="G90" s="15" t="str">
        <f t="shared" si="14"/>
        <v/>
      </c>
      <c r="H90" s="15" t="str">
        <f t="shared" si="15"/>
        <v/>
      </c>
      <c r="I90" s="15" t="str">
        <f t="shared" si="16"/>
        <v/>
      </c>
      <c r="J90" s="2"/>
      <c r="K90" s="2"/>
    </row>
    <row r="91" spans="2:11">
      <c r="B91" s="18" t="str">
        <f t="shared" si="17"/>
        <v/>
      </c>
      <c r="C91" s="20" t="str">
        <f t="shared" si="12"/>
        <v/>
      </c>
      <c r="D91" s="15" t="str">
        <f t="shared" si="10"/>
        <v/>
      </c>
      <c r="E91" s="15" t="str">
        <f t="shared" si="11"/>
        <v/>
      </c>
      <c r="F91" s="15" t="str">
        <f t="shared" si="13"/>
        <v/>
      </c>
      <c r="G91" s="15" t="str">
        <f t="shared" si="14"/>
        <v/>
      </c>
      <c r="H91" s="15" t="str">
        <f t="shared" si="15"/>
        <v/>
      </c>
      <c r="I91" s="15" t="str">
        <f t="shared" si="16"/>
        <v/>
      </c>
      <c r="J91" s="2"/>
      <c r="K91" s="2"/>
    </row>
    <row r="92" spans="2:11">
      <c r="B92" s="18" t="str">
        <f t="shared" si="17"/>
        <v/>
      </c>
      <c r="C92" s="20" t="str">
        <f t="shared" si="12"/>
        <v/>
      </c>
      <c r="D92" s="15" t="str">
        <f t="shared" si="10"/>
        <v/>
      </c>
      <c r="E92" s="15" t="str">
        <f t="shared" si="11"/>
        <v/>
      </c>
      <c r="F92" s="15" t="str">
        <f t="shared" si="13"/>
        <v/>
      </c>
      <c r="G92" s="15" t="str">
        <f t="shared" si="14"/>
        <v/>
      </c>
      <c r="H92" s="15" t="str">
        <f t="shared" si="15"/>
        <v/>
      </c>
      <c r="I92" s="15" t="str">
        <f t="shared" si="16"/>
        <v/>
      </c>
      <c r="J92" s="2"/>
      <c r="K92" s="2"/>
    </row>
    <row r="93" spans="2:11">
      <c r="B93" s="18" t="str">
        <f t="shared" si="17"/>
        <v/>
      </c>
      <c r="C93" s="20" t="str">
        <f t="shared" si="12"/>
        <v/>
      </c>
      <c r="D93" s="15" t="str">
        <f t="shared" si="10"/>
        <v/>
      </c>
      <c r="E93" s="15" t="str">
        <f t="shared" si="11"/>
        <v/>
      </c>
      <c r="F93" s="15" t="str">
        <f t="shared" si="13"/>
        <v/>
      </c>
      <c r="G93" s="15" t="str">
        <f t="shared" si="14"/>
        <v/>
      </c>
      <c r="H93" s="15" t="str">
        <f t="shared" si="15"/>
        <v/>
      </c>
      <c r="I93" s="15" t="str">
        <f t="shared" si="16"/>
        <v/>
      </c>
      <c r="J93" s="2"/>
      <c r="K93" s="2"/>
    </row>
    <row r="94" spans="2:11">
      <c r="B94" s="18" t="str">
        <f t="shared" si="17"/>
        <v/>
      </c>
      <c r="C94" s="20" t="str">
        <f t="shared" si="12"/>
        <v/>
      </c>
      <c r="D94" s="15" t="str">
        <f t="shared" si="10"/>
        <v/>
      </c>
      <c r="E94" s="15" t="str">
        <f t="shared" si="11"/>
        <v/>
      </c>
      <c r="F94" s="15" t="str">
        <f t="shared" si="13"/>
        <v/>
      </c>
      <c r="G94" s="15" t="str">
        <f t="shared" si="14"/>
        <v/>
      </c>
      <c r="H94" s="15" t="str">
        <f t="shared" si="15"/>
        <v/>
      </c>
      <c r="I94" s="15" t="str">
        <f t="shared" si="16"/>
        <v/>
      </c>
      <c r="J94" s="2"/>
      <c r="K94" s="2"/>
    </row>
    <row r="95" spans="2:11">
      <c r="B95" s="18" t="str">
        <f t="shared" si="17"/>
        <v/>
      </c>
      <c r="C95" s="20" t="str">
        <f t="shared" si="12"/>
        <v/>
      </c>
      <c r="D95" s="15" t="str">
        <f t="shared" si="10"/>
        <v/>
      </c>
      <c r="E95" s="15" t="str">
        <f t="shared" si="11"/>
        <v/>
      </c>
      <c r="F95" s="15" t="str">
        <f t="shared" si="13"/>
        <v/>
      </c>
      <c r="G95" s="15" t="str">
        <f t="shared" si="14"/>
        <v/>
      </c>
      <c r="H95" s="15" t="str">
        <f t="shared" si="15"/>
        <v/>
      </c>
      <c r="I95" s="15" t="str">
        <f t="shared" si="16"/>
        <v/>
      </c>
      <c r="J95" s="2"/>
      <c r="K95" s="2"/>
    </row>
    <row r="96" spans="2:11">
      <c r="B96" s="18" t="str">
        <f t="shared" si="17"/>
        <v/>
      </c>
      <c r="C96" s="20" t="str">
        <f t="shared" si="12"/>
        <v/>
      </c>
      <c r="D96" s="15" t="str">
        <f t="shared" si="10"/>
        <v/>
      </c>
      <c r="E96" s="15" t="str">
        <f t="shared" si="11"/>
        <v/>
      </c>
      <c r="F96" s="15" t="str">
        <f t="shared" si="13"/>
        <v/>
      </c>
      <c r="G96" s="15" t="str">
        <f t="shared" si="14"/>
        <v/>
      </c>
      <c r="H96" s="15" t="str">
        <f t="shared" si="15"/>
        <v/>
      </c>
      <c r="I96" s="15" t="str">
        <f t="shared" si="16"/>
        <v/>
      </c>
      <c r="J96" s="2"/>
      <c r="K96" s="2"/>
    </row>
    <row r="97" spans="2:11">
      <c r="B97" s="18" t="str">
        <f t="shared" si="17"/>
        <v/>
      </c>
      <c r="C97" s="20" t="str">
        <f t="shared" si="12"/>
        <v/>
      </c>
      <c r="D97" s="15" t="str">
        <f t="shared" si="10"/>
        <v/>
      </c>
      <c r="E97" s="15" t="str">
        <f t="shared" si="11"/>
        <v/>
      </c>
      <c r="F97" s="15" t="str">
        <f t="shared" si="13"/>
        <v/>
      </c>
      <c r="G97" s="15" t="str">
        <f t="shared" si="14"/>
        <v/>
      </c>
      <c r="H97" s="15" t="str">
        <f t="shared" si="15"/>
        <v/>
      </c>
      <c r="I97" s="15" t="str">
        <f t="shared" si="16"/>
        <v/>
      </c>
      <c r="J97" s="2"/>
      <c r="K97" s="2"/>
    </row>
    <row r="98" spans="2:11">
      <c r="B98" s="18" t="str">
        <f t="shared" si="17"/>
        <v/>
      </c>
      <c r="C98" s="20" t="str">
        <f t="shared" si="12"/>
        <v/>
      </c>
      <c r="D98" s="15" t="str">
        <f t="shared" si="10"/>
        <v/>
      </c>
      <c r="E98" s="15" t="str">
        <f t="shared" si="11"/>
        <v/>
      </c>
      <c r="F98" s="15" t="str">
        <f t="shared" si="13"/>
        <v/>
      </c>
      <c r="G98" s="15" t="str">
        <f t="shared" si="14"/>
        <v/>
      </c>
      <c r="H98" s="15" t="str">
        <f t="shared" si="15"/>
        <v/>
      </c>
      <c r="I98" s="15" t="str">
        <f t="shared" si="16"/>
        <v/>
      </c>
      <c r="J98" s="2"/>
      <c r="K98" s="2"/>
    </row>
    <row r="99" spans="2:11">
      <c r="B99" s="18" t="str">
        <f t="shared" si="17"/>
        <v/>
      </c>
      <c r="C99" s="20" t="str">
        <f t="shared" si="12"/>
        <v/>
      </c>
      <c r="D99" s="15" t="str">
        <f t="shared" si="10"/>
        <v/>
      </c>
      <c r="E99" s="15" t="str">
        <f t="shared" si="11"/>
        <v/>
      </c>
      <c r="F99" s="15" t="str">
        <f t="shared" si="13"/>
        <v/>
      </c>
      <c r="G99" s="15" t="str">
        <f t="shared" si="14"/>
        <v/>
      </c>
      <c r="H99" s="15" t="str">
        <f t="shared" si="15"/>
        <v/>
      </c>
      <c r="I99" s="15" t="str">
        <f t="shared" si="16"/>
        <v/>
      </c>
      <c r="J99" s="2"/>
      <c r="K99" s="2"/>
    </row>
    <row r="100" spans="2:11">
      <c r="B100" s="18" t="str">
        <f t="shared" si="17"/>
        <v/>
      </c>
      <c r="C100" s="20" t="str">
        <f t="shared" si="12"/>
        <v/>
      </c>
      <c r="D100" s="15" t="str">
        <f t="shared" si="10"/>
        <v/>
      </c>
      <c r="E100" s="15" t="str">
        <f t="shared" si="11"/>
        <v/>
      </c>
      <c r="F100" s="15" t="str">
        <f t="shared" si="13"/>
        <v/>
      </c>
      <c r="G100" s="15" t="str">
        <f t="shared" si="14"/>
        <v/>
      </c>
      <c r="H100" s="15" t="str">
        <f t="shared" si="15"/>
        <v/>
      </c>
      <c r="I100" s="15" t="str">
        <f t="shared" si="16"/>
        <v/>
      </c>
      <c r="J100" s="2"/>
      <c r="K100" s="2"/>
    </row>
    <row r="101" spans="2:11">
      <c r="B101" s="18" t="str">
        <f t="shared" si="17"/>
        <v/>
      </c>
      <c r="C101" s="20" t="str">
        <f t="shared" si="12"/>
        <v/>
      </c>
      <c r="D101" s="15" t="str">
        <f t="shared" si="10"/>
        <v/>
      </c>
      <c r="E101" s="15" t="str">
        <f t="shared" si="11"/>
        <v/>
      </c>
      <c r="F101" s="15" t="str">
        <f t="shared" si="13"/>
        <v/>
      </c>
      <c r="G101" s="15" t="str">
        <f t="shared" si="14"/>
        <v/>
      </c>
      <c r="H101" s="15" t="str">
        <f t="shared" si="15"/>
        <v/>
      </c>
      <c r="I101" s="15" t="str">
        <f t="shared" si="16"/>
        <v/>
      </c>
      <c r="J101" s="2"/>
      <c r="K101" s="2"/>
    </row>
    <row r="102" spans="2:11">
      <c r="B102" s="18" t="str">
        <f t="shared" si="17"/>
        <v/>
      </c>
      <c r="C102" s="20" t="str">
        <f t="shared" si="12"/>
        <v/>
      </c>
      <c r="D102" s="15" t="str">
        <f t="shared" si="10"/>
        <v/>
      </c>
      <c r="E102" s="15" t="str">
        <f t="shared" si="11"/>
        <v/>
      </c>
      <c r="F102" s="15" t="str">
        <f t="shared" si="13"/>
        <v/>
      </c>
      <c r="G102" s="15" t="str">
        <f t="shared" si="14"/>
        <v/>
      </c>
      <c r="H102" s="15" t="str">
        <f t="shared" si="15"/>
        <v/>
      </c>
      <c r="I102" s="15" t="str">
        <f t="shared" si="16"/>
        <v/>
      </c>
      <c r="J102" s="2"/>
      <c r="K102" s="2"/>
    </row>
    <row r="103" spans="2:11">
      <c r="B103" s="18" t="str">
        <f t="shared" si="17"/>
        <v/>
      </c>
      <c r="C103" s="20" t="str">
        <f t="shared" si="12"/>
        <v/>
      </c>
      <c r="D103" s="15" t="str">
        <f t="shared" si="10"/>
        <v/>
      </c>
      <c r="E103" s="15" t="str">
        <f t="shared" si="11"/>
        <v/>
      </c>
      <c r="F103" s="15" t="str">
        <f t="shared" si="13"/>
        <v/>
      </c>
      <c r="G103" s="15" t="str">
        <f t="shared" si="14"/>
        <v/>
      </c>
      <c r="H103" s="15" t="str">
        <f t="shared" si="15"/>
        <v/>
      </c>
      <c r="I103" s="15" t="str">
        <f t="shared" si="16"/>
        <v/>
      </c>
      <c r="J103" s="2"/>
      <c r="K103" s="2"/>
    </row>
    <row r="104" spans="2:11">
      <c r="B104" s="18" t="str">
        <f t="shared" si="17"/>
        <v/>
      </c>
      <c r="C104" s="20" t="str">
        <f t="shared" si="12"/>
        <v/>
      </c>
      <c r="D104" s="15" t="str">
        <f t="shared" si="10"/>
        <v/>
      </c>
      <c r="E104" s="15" t="str">
        <f t="shared" si="11"/>
        <v/>
      </c>
      <c r="F104" s="15" t="str">
        <f t="shared" si="13"/>
        <v/>
      </c>
      <c r="G104" s="15" t="str">
        <f t="shared" si="14"/>
        <v/>
      </c>
      <c r="H104" s="15" t="str">
        <f t="shared" si="15"/>
        <v/>
      </c>
      <c r="I104" s="15" t="str">
        <f t="shared" si="16"/>
        <v/>
      </c>
      <c r="J104" s="2"/>
      <c r="K104" s="2"/>
    </row>
    <row r="105" spans="2:11">
      <c r="B105" s="18" t="str">
        <f t="shared" si="17"/>
        <v/>
      </c>
      <c r="C105" s="20" t="str">
        <f t="shared" si="12"/>
        <v/>
      </c>
      <c r="D105" s="15" t="str">
        <f t="shared" si="10"/>
        <v/>
      </c>
      <c r="E105" s="15" t="str">
        <f t="shared" si="11"/>
        <v/>
      </c>
      <c r="F105" s="15" t="str">
        <f t="shared" si="13"/>
        <v/>
      </c>
      <c r="G105" s="15" t="str">
        <f t="shared" si="14"/>
        <v/>
      </c>
      <c r="H105" s="15" t="str">
        <f t="shared" si="15"/>
        <v/>
      </c>
      <c r="I105" s="15" t="str">
        <f t="shared" si="16"/>
        <v/>
      </c>
      <c r="J105" s="2"/>
      <c r="K105" s="2"/>
    </row>
    <row r="106" spans="2:11">
      <c r="B106" s="18" t="str">
        <f t="shared" si="17"/>
        <v/>
      </c>
      <c r="C106" s="20" t="str">
        <f t="shared" si="12"/>
        <v/>
      </c>
      <c r="D106" s="15" t="str">
        <f t="shared" si="10"/>
        <v/>
      </c>
      <c r="E106" s="15" t="str">
        <f t="shared" si="11"/>
        <v/>
      </c>
      <c r="F106" s="15" t="str">
        <f t="shared" si="13"/>
        <v/>
      </c>
      <c r="G106" s="15" t="str">
        <f t="shared" si="14"/>
        <v/>
      </c>
      <c r="H106" s="15" t="str">
        <f t="shared" si="15"/>
        <v/>
      </c>
      <c r="I106" s="15" t="str">
        <f t="shared" si="16"/>
        <v/>
      </c>
      <c r="J106" s="2"/>
      <c r="K106" s="2"/>
    </row>
    <row r="107" spans="2:11">
      <c r="B107" s="18" t="str">
        <f t="shared" si="17"/>
        <v/>
      </c>
      <c r="C107" s="20" t="str">
        <f t="shared" si="12"/>
        <v/>
      </c>
      <c r="D107" s="15" t="str">
        <f t="shared" si="10"/>
        <v/>
      </c>
      <c r="E107" s="15" t="str">
        <f t="shared" si="11"/>
        <v/>
      </c>
      <c r="F107" s="15" t="str">
        <f t="shared" si="13"/>
        <v/>
      </c>
      <c r="G107" s="15" t="str">
        <f t="shared" si="14"/>
        <v/>
      </c>
      <c r="H107" s="15" t="str">
        <f t="shared" si="15"/>
        <v/>
      </c>
      <c r="I107" s="15" t="str">
        <f t="shared" si="16"/>
        <v/>
      </c>
      <c r="J107" s="2"/>
      <c r="K107" s="2"/>
    </row>
    <row r="108" spans="2:11">
      <c r="B108" s="18" t="str">
        <f t="shared" si="17"/>
        <v/>
      </c>
      <c r="C108" s="20" t="str">
        <f t="shared" si="12"/>
        <v/>
      </c>
      <c r="D108" s="15" t="str">
        <f t="shared" si="10"/>
        <v/>
      </c>
      <c r="E108" s="15" t="str">
        <f t="shared" si="11"/>
        <v/>
      </c>
      <c r="F108" s="15" t="str">
        <f t="shared" si="13"/>
        <v/>
      </c>
      <c r="G108" s="15" t="str">
        <f t="shared" si="14"/>
        <v/>
      </c>
      <c r="H108" s="15" t="str">
        <f t="shared" si="15"/>
        <v/>
      </c>
      <c r="I108" s="15" t="str">
        <f t="shared" si="16"/>
        <v/>
      </c>
      <c r="J108" s="2"/>
      <c r="K108" s="2"/>
    </row>
    <row r="109" spans="2:11">
      <c r="B109" s="18" t="str">
        <f t="shared" si="17"/>
        <v/>
      </c>
      <c r="C109" s="20" t="str">
        <f t="shared" si="12"/>
        <v/>
      </c>
      <c r="D109" s="15" t="str">
        <f t="shared" si="10"/>
        <v/>
      </c>
      <c r="E109" s="15" t="str">
        <f t="shared" si="11"/>
        <v/>
      </c>
      <c r="F109" s="15" t="str">
        <f t="shared" si="13"/>
        <v/>
      </c>
      <c r="G109" s="15" t="str">
        <f t="shared" si="14"/>
        <v/>
      </c>
      <c r="H109" s="15" t="str">
        <f t="shared" si="15"/>
        <v/>
      </c>
      <c r="I109" s="15" t="str">
        <f t="shared" si="16"/>
        <v/>
      </c>
      <c r="J109" s="2"/>
      <c r="K109" s="2"/>
    </row>
    <row r="110" spans="2:11">
      <c r="B110" s="18" t="str">
        <f t="shared" si="17"/>
        <v/>
      </c>
      <c r="C110" s="20" t="str">
        <f t="shared" si="12"/>
        <v/>
      </c>
      <c r="D110" s="15" t="str">
        <f t="shared" si="10"/>
        <v/>
      </c>
      <c r="E110" s="15" t="str">
        <f t="shared" si="11"/>
        <v/>
      </c>
      <c r="F110" s="15" t="str">
        <f t="shared" si="13"/>
        <v/>
      </c>
      <c r="G110" s="15" t="str">
        <f t="shared" si="14"/>
        <v/>
      </c>
      <c r="H110" s="15" t="str">
        <f t="shared" si="15"/>
        <v/>
      </c>
      <c r="I110" s="15" t="str">
        <f t="shared" si="16"/>
        <v/>
      </c>
      <c r="J110" s="2"/>
      <c r="K110" s="2"/>
    </row>
    <row r="111" spans="2:11">
      <c r="B111" s="18" t="str">
        <f t="shared" si="17"/>
        <v/>
      </c>
      <c r="C111" s="20" t="str">
        <f t="shared" si="12"/>
        <v/>
      </c>
      <c r="D111" s="15" t="str">
        <f t="shared" si="10"/>
        <v/>
      </c>
      <c r="E111" s="15" t="str">
        <f t="shared" si="11"/>
        <v/>
      </c>
      <c r="F111" s="15" t="str">
        <f t="shared" si="13"/>
        <v/>
      </c>
      <c r="G111" s="15" t="str">
        <f t="shared" si="14"/>
        <v/>
      </c>
      <c r="H111" s="15" t="str">
        <f t="shared" si="15"/>
        <v/>
      </c>
      <c r="I111" s="15" t="str">
        <f t="shared" si="16"/>
        <v/>
      </c>
      <c r="J111" s="2"/>
      <c r="K111" s="2"/>
    </row>
    <row r="112" spans="2:11">
      <c r="B112" s="18" t="str">
        <f t="shared" si="17"/>
        <v/>
      </c>
      <c r="C112" s="20" t="str">
        <f t="shared" si="12"/>
        <v/>
      </c>
      <c r="D112" s="15" t="str">
        <f t="shared" si="10"/>
        <v/>
      </c>
      <c r="E112" s="15" t="str">
        <f t="shared" si="11"/>
        <v/>
      </c>
      <c r="F112" s="15" t="str">
        <f t="shared" si="13"/>
        <v/>
      </c>
      <c r="G112" s="15" t="str">
        <f t="shared" si="14"/>
        <v/>
      </c>
      <c r="H112" s="15" t="str">
        <f t="shared" si="15"/>
        <v/>
      </c>
      <c r="I112" s="15" t="str">
        <f t="shared" si="16"/>
        <v/>
      </c>
      <c r="J112" s="2"/>
      <c r="K112" s="2"/>
    </row>
    <row r="113" spans="2:11">
      <c r="B113" s="18" t="str">
        <f t="shared" si="17"/>
        <v/>
      </c>
      <c r="C113" s="20" t="str">
        <f t="shared" si="12"/>
        <v/>
      </c>
      <c r="D113" s="15" t="str">
        <f t="shared" si="10"/>
        <v/>
      </c>
      <c r="E113" s="15" t="str">
        <f t="shared" si="11"/>
        <v/>
      </c>
      <c r="F113" s="15" t="str">
        <f t="shared" si="13"/>
        <v/>
      </c>
      <c r="G113" s="15" t="str">
        <f t="shared" si="14"/>
        <v/>
      </c>
      <c r="H113" s="15" t="str">
        <f t="shared" si="15"/>
        <v/>
      </c>
      <c r="I113" s="15" t="str">
        <f t="shared" si="16"/>
        <v/>
      </c>
      <c r="J113" s="2"/>
      <c r="K113" s="2"/>
    </row>
    <row r="114" spans="2:11">
      <c r="B114" s="18" t="str">
        <f t="shared" si="17"/>
        <v/>
      </c>
      <c r="C114" s="20" t="str">
        <f t="shared" si="12"/>
        <v/>
      </c>
      <c r="D114" s="15" t="str">
        <f t="shared" si="10"/>
        <v/>
      </c>
      <c r="E114" s="15" t="str">
        <f t="shared" si="11"/>
        <v/>
      </c>
      <c r="F114" s="15" t="str">
        <f t="shared" si="13"/>
        <v/>
      </c>
      <c r="G114" s="15" t="str">
        <f t="shared" si="14"/>
        <v/>
      </c>
      <c r="H114" s="15" t="str">
        <f t="shared" si="15"/>
        <v/>
      </c>
      <c r="I114" s="15" t="str">
        <f t="shared" si="16"/>
        <v/>
      </c>
      <c r="J114" s="2"/>
      <c r="K114" s="2"/>
    </row>
    <row r="115" spans="2:11">
      <c r="B115" s="18" t="str">
        <f t="shared" si="17"/>
        <v/>
      </c>
      <c r="C115" s="20" t="str">
        <f t="shared" si="12"/>
        <v/>
      </c>
      <c r="D115" s="15" t="str">
        <f t="shared" si="10"/>
        <v/>
      </c>
      <c r="E115" s="15" t="str">
        <f t="shared" si="11"/>
        <v/>
      </c>
      <c r="F115" s="15" t="str">
        <f t="shared" si="13"/>
        <v/>
      </c>
      <c r="G115" s="15" t="str">
        <f t="shared" si="14"/>
        <v/>
      </c>
      <c r="H115" s="15" t="str">
        <f t="shared" si="15"/>
        <v/>
      </c>
      <c r="I115" s="15" t="str">
        <f t="shared" si="16"/>
        <v/>
      </c>
      <c r="J115" s="2"/>
      <c r="K115" s="2"/>
    </row>
    <row r="116" spans="2:11">
      <c r="B116" s="18" t="str">
        <f t="shared" si="17"/>
        <v/>
      </c>
      <c r="C116" s="20" t="str">
        <f t="shared" si="12"/>
        <v/>
      </c>
      <c r="D116" s="15" t="str">
        <f t="shared" si="10"/>
        <v/>
      </c>
      <c r="E116" s="15" t="str">
        <f t="shared" si="11"/>
        <v/>
      </c>
      <c r="F116" s="15" t="str">
        <f t="shared" si="13"/>
        <v/>
      </c>
      <c r="G116" s="15" t="str">
        <f t="shared" si="14"/>
        <v/>
      </c>
      <c r="H116" s="15" t="str">
        <f t="shared" si="15"/>
        <v/>
      </c>
      <c r="I116" s="15" t="str">
        <f t="shared" si="16"/>
        <v/>
      </c>
      <c r="J116" s="2"/>
      <c r="K116" s="2"/>
    </row>
    <row r="117" spans="2:11">
      <c r="B117" s="18" t="str">
        <f t="shared" si="17"/>
        <v/>
      </c>
      <c r="C117" s="20" t="str">
        <f t="shared" si="12"/>
        <v/>
      </c>
      <c r="D117" s="15" t="str">
        <f t="shared" si="10"/>
        <v/>
      </c>
      <c r="E117" s="15" t="str">
        <f t="shared" si="11"/>
        <v/>
      </c>
      <c r="F117" s="15" t="str">
        <f t="shared" si="13"/>
        <v/>
      </c>
      <c r="G117" s="15" t="str">
        <f t="shared" si="14"/>
        <v/>
      </c>
      <c r="H117" s="15" t="str">
        <f t="shared" si="15"/>
        <v/>
      </c>
      <c r="I117" s="15" t="str">
        <f t="shared" si="16"/>
        <v/>
      </c>
      <c r="J117" s="2"/>
      <c r="K117" s="2"/>
    </row>
    <row r="118" spans="2:11">
      <c r="B118" s="18" t="str">
        <f t="shared" si="17"/>
        <v/>
      </c>
      <c r="C118" s="20" t="str">
        <f t="shared" si="12"/>
        <v/>
      </c>
      <c r="D118" s="15" t="str">
        <f t="shared" ref="D118:D149" si="18">IF(B118&lt;$E$6, $I$6,IF(B118=$E$6,G117+E118,""))</f>
        <v/>
      </c>
      <c r="E118" s="15" t="str">
        <f t="shared" ref="E118:E149" si="19">IF(B118="","",ROUNDDOWN(G117*$I$5,2))</f>
        <v/>
      </c>
      <c r="F118" s="15" t="str">
        <f t="shared" si="13"/>
        <v/>
      </c>
      <c r="G118" s="15" t="str">
        <f t="shared" si="14"/>
        <v/>
      </c>
      <c r="H118" s="15" t="str">
        <f t="shared" si="15"/>
        <v/>
      </c>
      <c r="I118" s="15" t="str">
        <f t="shared" si="16"/>
        <v/>
      </c>
      <c r="J118" s="2"/>
      <c r="K118" s="2"/>
    </row>
    <row r="119" spans="2:11">
      <c r="B119" s="18" t="str">
        <f t="shared" si="17"/>
        <v/>
      </c>
      <c r="C119" s="20" t="str">
        <f t="shared" si="12"/>
        <v/>
      </c>
      <c r="D119" s="15" t="str">
        <f t="shared" si="18"/>
        <v/>
      </c>
      <c r="E119" s="15" t="str">
        <f t="shared" si="19"/>
        <v/>
      </c>
      <c r="F119" s="15" t="str">
        <f t="shared" si="13"/>
        <v/>
      </c>
      <c r="G119" s="15" t="str">
        <f t="shared" si="14"/>
        <v/>
      </c>
      <c r="H119" s="15" t="str">
        <f t="shared" si="15"/>
        <v/>
      </c>
      <c r="I119" s="15" t="str">
        <f t="shared" si="16"/>
        <v/>
      </c>
      <c r="J119" s="2"/>
      <c r="K119" s="2"/>
    </row>
    <row r="120" spans="2:11">
      <c r="B120" s="18" t="str">
        <f t="shared" si="17"/>
        <v/>
      </c>
      <c r="C120" s="20" t="str">
        <f t="shared" si="12"/>
        <v/>
      </c>
      <c r="D120" s="15" t="str">
        <f t="shared" si="18"/>
        <v/>
      </c>
      <c r="E120" s="15" t="str">
        <f t="shared" si="19"/>
        <v/>
      </c>
      <c r="F120" s="15" t="str">
        <f t="shared" si="13"/>
        <v/>
      </c>
      <c r="G120" s="15" t="str">
        <f t="shared" si="14"/>
        <v/>
      </c>
      <c r="H120" s="15" t="str">
        <f t="shared" si="15"/>
        <v/>
      </c>
      <c r="I120" s="15" t="str">
        <f t="shared" si="16"/>
        <v/>
      </c>
      <c r="J120" s="2"/>
      <c r="K120" s="2"/>
    </row>
    <row r="121" spans="2:11">
      <c r="B121" s="18" t="str">
        <f t="shared" si="17"/>
        <v/>
      </c>
      <c r="C121" s="20" t="str">
        <f t="shared" si="12"/>
        <v/>
      </c>
      <c r="D121" s="15" t="str">
        <f t="shared" si="18"/>
        <v/>
      </c>
      <c r="E121" s="15" t="str">
        <f t="shared" si="19"/>
        <v/>
      </c>
      <c r="F121" s="15" t="str">
        <f t="shared" si="13"/>
        <v/>
      </c>
      <c r="G121" s="15" t="str">
        <f t="shared" si="14"/>
        <v/>
      </c>
      <c r="H121" s="15" t="str">
        <f t="shared" si="15"/>
        <v/>
      </c>
      <c r="I121" s="15" t="str">
        <f t="shared" si="16"/>
        <v/>
      </c>
      <c r="J121" s="2"/>
      <c r="K121" s="2"/>
    </row>
    <row r="122" spans="2:11">
      <c r="B122" s="18" t="str">
        <f t="shared" si="17"/>
        <v/>
      </c>
      <c r="C122" s="20" t="str">
        <f t="shared" si="12"/>
        <v/>
      </c>
      <c r="D122" s="15" t="str">
        <f t="shared" si="18"/>
        <v/>
      </c>
      <c r="E122" s="15" t="str">
        <f t="shared" si="19"/>
        <v/>
      </c>
      <c r="F122" s="15" t="str">
        <f t="shared" si="13"/>
        <v/>
      </c>
      <c r="G122" s="15" t="str">
        <f t="shared" si="14"/>
        <v/>
      </c>
      <c r="H122" s="15" t="str">
        <f t="shared" si="15"/>
        <v/>
      </c>
      <c r="I122" s="15" t="str">
        <f t="shared" si="16"/>
        <v/>
      </c>
      <c r="J122" s="2"/>
      <c r="K122" s="2"/>
    </row>
    <row r="123" spans="2:11">
      <c r="B123" s="18" t="str">
        <f t="shared" si="17"/>
        <v/>
      </c>
      <c r="C123" s="20" t="str">
        <f t="shared" si="12"/>
        <v/>
      </c>
      <c r="D123" s="15" t="str">
        <f t="shared" si="18"/>
        <v/>
      </c>
      <c r="E123" s="15" t="str">
        <f t="shared" si="19"/>
        <v/>
      </c>
      <c r="F123" s="15" t="str">
        <f t="shared" si="13"/>
        <v/>
      </c>
      <c r="G123" s="15" t="str">
        <f t="shared" si="14"/>
        <v/>
      </c>
      <c r="H123" s="15" t="str">
        <f t="shared" si="15"/>
        <v/>
      </c>
      <c r="I123" s="15" t="str">
        <f t="shared" si="16"/>
        <v/>
      </c>
      <c r="J123" s="2"/>
      <c r="K123" s="2"/>
    </row>
    <row r="124" spans="2:11">
      <c r="B124" s="18" t="str">
        <f t="shared" si="17"/>
        <v/>
      </c>
      <c r="C124" s="20" t="str">
        <f t="shared" si="12"/>
        <v/>
      </c>
      <c r="D124" s="15" t="str">
        <f t="shared" si="18"/>
        <v/>
      </c>
      <c r="E124" s="15" t="str">
        <f t="shared" si="19"/>
        <v/>
      </c>
      <c r="F124" s="15" t="str">
        <f t="shared" si="13"/>
        <v/>
      </c>
      <c r="G124" s="15" t="str">
        <f t="shared" si="14"/>
        <v/>
      </c>
      <c r="H124" s="15" t="str">
        <f t="shared" si="15"/>
        <v/>
      </c>
      <c r="I124" s="15" t="str">
        <f t="shared" si="16"/>
        <v/>
      </c>
      <c r="J124" s="2"/>
      <c r="K124" s="2"/>
    </row>
    <row r="125" spans="2:11">
      <c r="B125" s="18" t="str">
        <f t="shared" si="17"/>
        <v/>
      </c>
      <c r="C125" s="20" t="str">
        <f t="shared" si="12"/>
        <v/>
      </c>
      <c r="D125" s="15" t="str">
        <f t="shared" si="18"/>
        <v/>
      </c>
      <c r="E125" s="15" t="str">
        <f t="shared" si="19"/>
        <v/>
      </c>
      <c r="F125" s="15" t="str">
        <f t="shared" si="13"/>
        <v/>
      </c>
      <c r="G125" s="15" t="str">
        <f t="shared" si="14"/>
        <v/>
      </c>
      <c r="H125" s="15" t="str">
        <f t="shared" si="15"/>
        <v/>
      </c>
      <c r="I125" s="15" t="str">
        <f t="shared" si="16"/>
        <v/>
      </c>
      <c r="J125" s="2"/>
      <c r="K125" s="2"/>
    </row>
    <row r="126" spans="2:11">
      <c r="B126" s="18" t="str">
        <f t="shared" si="17"/>
        <v/>
      </c>
      <c r="C126" s="20" t="str">
        <f t="shared" si="12"/>
        <v/>
      </c>
      <c r="D126" s="15" t="str">
        <f t="shared" si="18"/>
        <v/>
      </c>
      <c r="E126" s="15" t="str">
        <f t="shared" si="19"/>
        <v/>
      </c>
      <c r="F126" s="15" t="str">
        <f t="shared" si="13"/>
        <v/>
      </c>
      <c r="G126" s="15" t="str">
        <f t="shared" si="14"/>
        <v/>
      </c>
      <c r="H126" s="15" t="str">
        <f t="shared" si="15"/>
        <v/>
      </c>
      <c r="I126" s="15" t="str">
        <f t="shared" si="16"/>
        <v/>
      </c>
      <c r="J126" s="2"/>
      <c r="K126" s="2"/>
    </row>
    <row r="127" spans="2:11">
      <c r="B127" s="18" t="str">
        <f t="shared" si="17"/>
        <v/>
      </c>
      <c r="C127" s="20" t="str">
        <f t="shared" si="12"/>
        <v/>
      </c>
      <c r="D127" s="15" t="str">
        <f t="shared" si="18"/>
        <v/>
      </c>
      <c r="E127" s="15" t="str">
        <f t="shared" si="19"/>
        <v/>
      </c>
      <c r="F127" s="15" t="str">
        <f t="shared" si="13"/>
        <v/>
      </c>
      <c r="G127" s="15" t="str">
        <f t="shared" si="14"/>
        <v/>
      </c>
      <c r="H127" s="15" t="str">
        <f t="shared" si="15"/>
        <v/>
      </c>
      <c r="I127" s="15" t="str">
        <f t="shared" si="16"/>
        <v/>
      </c>
      <c r="J127" s="2"/>
      <c r="K127" s="2"/>
    </row>
    <row r="128" spans="2:11">
      <c r="B128" s="18" t="str">
        <f t="shared" si="17"/>
        <v/>
      </c>
      <c r="C128" s="20" t="str">
        <f t="shared" si="12"/>
        <v/>
      </c>
      <c r="D128" s="15" t="str">
        <f t="shared" si="18"/>
        <v/>
      </c>
      <c r="E128" s="15" t="str">
        <f t="shared" si="19"/>
        <v/>
      </c>
      <c r="F128" s="15" t="str">
        <f t="shared" si="13"/>
        <v/>
      </c>
      <c r="G128" s="15" t="str">
        <f t="shared" si="14"/>
        <v/>
      </c>
      <c r="H128" s="15" t="str">
        <f t="shared" si="15"/>
        <v/>
      </c>
      <c r="I128" s="15" t="str">
        <f t="shared" si="16"/>
        <v/>
      </c>
      <c r="J128" s="2"/>
      <c r="K128" s="2"/>
    </row>
    <row r="129" spans="2:11">
      <c r="B129" s="18" t="str">
        <f t="shared" si="17"/>
        <v/>
      </c>
      <c r="C129" s="20" t="str">
        <f t="shared" si="12"/>
        <v/>
      </c>
      <c r="D129" s="15" t="str">
        <f t="shared" si="18"/>
        <v/>
      </c>
      <c r="E129" s="15" t="str">
        <f t="shared" si="19"/>
        <v/>
      </c>
      <c r="F129" s="15" t="str">
        <f t="shared" si="13"/>
        <v/>
      </c>
      <c r="G129" s="15" t="str">
        <f t="shared" si="14"/>
        <v/>
      </c>
      <c r="H129" s="15" t="str">
        <f t="shared" si="15"/>
        <v/>
      </c>
      <c r="I129" s="15" t="str">
        <f t="shared" si="16"/>
        <v/>
      </c>
      <c r="J129" s="2"/>
      <c r="K129" s="2"/>
    </row>
    <row r="130" spans="2:11">
      <c r="B130" s="18" t="str">
        <f t="shared" si="17"/>
        <v/>
      </c>
      <c r="C130" s="20" t="str">
        <f t="shared" si="12"/>
        <v/>
      </c>
      <c r="D130" s="15" t="str">
        <f t="shared" si="18"/>
        <v/>
      </c>
      <c r="E130" s="15" t="str">
        <f t="shared" si="19"/>
        <v/>
      </c>
      <c r="F130" s="15" t="str">
        <f t="shared" si="13"/>
        <v/>
      </c>
      <c r="G130" s="15" t="str">
        <f t="shared" si="14"/>
        <v/>
      </c>
      <c r="H130" s="15" t="str">
        <f t="shared" si="15"/>
        <v/>
      </c>
      <c r="I130" s="15" t="str">
        <f t="shared" si="16"/>
        <v/>
      </c>
      <c r="J130" s="2"/>
      <c r="K130" s="2"/>
    </row>
    <row r="131" spans="2:11">
      <c r="B131" s="18" t="str">
        <f t="shared" si="17"/>
        <v/>
      </c>
      <c r="C131" s="20" t="str">
        <f t="shared" si="12"/>
        <v/>
      </c>
      <c r="D131" s="15" t="str">
        <f t="shared" si="18"/>
        <v/>
      </c>
      <c r="E131" s="15" t="str">
        <f t="shared" si="19"/>
        <v/>
      </c>
      <c r="F131" s="15" t="str">
        <f t="shared" si="13"/>
        <v/>
      </c>
      <c r="G131" s="15" t="str">
        <f t="shared" si="14"/>
        <v/>
      </c>
      <c r="H131" s="15" t="str">
        <f t="shared" si="15"/>
        <v/>
      </c>
      <c r="I131" s="15" t="str">
        <f t="shared" si="16"/>
        <v/>
      </c>
      <c r="J131" s="2"/>
      <c r="K131" s="2"/>
    </row>
    <row r="132" spans="2:11">
      <c r="B132" s="18" t="str">
        <f t="shared" si="17"/>
        <v/>
      </c>
      <c r="C132" s="20" t="str">
        <f t="shared" si="12"/>
        <v/>
      </c>
      <c r="D132" s="15" t="str">
        <f t="shared" si="18"/>
        <v/>
      </c>
      <c r="E132" s="15" t="str">
        <f t="shared" si="19"/>
        <v/>
      </c>
      <c r="F132" s="15" t="str">
        <f t="shared" si="13"/>
        <v/>
      </c>
      <c r="G132" s="15" t="str">
        <f t="shared" si="14"/>
        <v/>
      </c>
      <c r="H132" s="15" t="str">
        <f t="shared" si="15"/>
        <v/>
      </c>
      <c r="I132" s="15" t="str">
        <f t="shared" si="16"/>
        <v/>
      </c>
      <c r="J132" s="2"/>
      <c r="K132" s="2"/>
    </row>
    <row r="133" spans="2:11">
      <c r="B133" s="18" t="str">
        <f t="shared" si="17"/>
        <v/>
      </c>
      <c r="C133" s="20" t="str">
        <f t="shared" si="12"/>
        <v/>
      </c>
      <c r="D133" s="15" t="str">
        <f t="shared" si="18"/>
        <v/>
      </c>
      <c r="E133" s="15" t="str">
        <f t="shared" si="19"/>
        <v/>
      </c>
      <c r="F133" s="15" t="str">
        <f t="shared" si="13"/>
        <v/>
      </c>
      <c r="G133" s="15" t="str">
        <f t="shared" si="14"/>
        <v/>
      </c>
      <c r="H133" s="15" t="str">
        <f t="shared" si="15"/>
        <v/>
      </c>
      <c r="I133" s="15" t="str">
        <f t="shared" si="16"/>
        <v/>
      </c>
      <c r="J133" s="2"/>
      <c r="K133" s="2"/>
    </row>
    <row r="134" spans="2:11">
      <c r="B134" s="18" t="str">
        <f t="shared" si="17"/>
        <v/>
      </c>
      <c r="C134" s="20" t="str">
        <f t="shared" si="12"/>
        <v/>
      </c>
      <c r="D134" s="15" t="str">
        <f t="shared" si="18"/>
        <v/>
      </c>
      <c r="E134" s="15" t="str">
        <f t="shared" si="19"/>
        <v/>
      </c>
      <c r="F134" s="15" t="str">
        <f t="shared" si="13"/>
        <v/>
      </c>
      <c r="G134" s="15" t="str">
        <f t="shared" si="14"/>
        <v/>
      </c>
      <c r="H134" s="15" t="str">
        <f t="shared" si="15"/>
        <v/>
      </c>
      <c r="I134" s="15" t="str">
        <f t="shared" si="16"/>
        <v/>
      </c>
      <c r="J134" s="2"/>
      <c r="K134" s="2"/>
    </row>
    <row r="135" spans="2:11">
      <c r="B135" s="18" t="str">
        <f t="shared" si="17"/>
        <v/>
      </c>
      <c r="C135" s="20" t="str">
        <f t="shared" si="12"/>
        <v/>
      </c>
      <c r="D135" s="15" t="str">
        <f t="shared" si="18"/>
        <v/>
      </c>
      <c r="E135" s="15" t="str">
        <f t="shared" si="19"/>
        <v/>
      </c>
      <c r="F135" s="15" t="str">
        <f t="shared" si="13"/>
        <v/>
      </c>
      <c r="G135" s="15" t="str">
        <f t="shared" si="14"/>
        <v/>
      </c>
      <c r="H135" s="15" t="str">
        <f t="shared" si="15"/>
        <v/>
      </c>
      <c r="I135" s="15" t="str">
        <f t="shared" si="16"/>
        <v/>
      </c>
      <c r="J135" s="2"/>
      <c r="K135" s="2"/>
    </row>
    <row r="136" spans="2:11">
      <c r="B136" s="18" t="str">
        <f t="shared" si="17"/>
        <v/>
      </c>
      <c r="C136" s="20" t="str">
        <f t="shared" si="12"/>
        <v/>
      </c>
      <c r="D136" s="15" t="str">
        <f t="shared" si="18"/>
        <v/>
      </c>
      <c r="E136" s="15" t="str">
        <f t="shared" si="19"/>
        <v/>
      </c>
      <c r="F136" s="15" t="str">
        <f t="shared" si="13"/>
        <v/>
      </c>
      <c r="G136" s="15" t="str">
        <f t="shared" si="14"/>
        <v/>
      </c>
      <c r="H136" s="15" t="str">
        <f t="shared" si="15"/>
        <v/>
      </c>
      <c r="I136" s="15" t="str">
        <f t="shared" si="16"/>
        <v/>
      </c>
      <c r="J136" s="2"/>
      <c r="K136" s="2"/>
    </row>
    <row r="137" spans="2:11">
      <c r="B137" s="18" t="str">
        <f t="shared" si="17"/>
        <v/>
      </c>
      <c r="C137" s="20" t="str">
        <f t="shared" si="12"/>
        <v/>
      </c>
      <c r="D137" s="15" t="str">
        <f t="shared" si="18"/>
        <v/>
      </c>
      <c r="E137" s="15" t="str">
        <f t="shared" si="19"/>
        <v/>
      </c>
      <c r="F137" s="15" t="str">
        <f t="shared" si="13"/>
        <v/>
      </c>
      <c r="G137" s="15" t="str">
        <f t="shared" si="14"/>
        <v/>
      </c>
      <c r="H137" s="15" t="str">
        <f t="shared" si="15"/>
        <v/>
      </c>
      <c r="I137" s="15" t="str">
        <f t="shared" si="16"/>
        <v/>
      </c>
      <c r="J137" s="2"/>
      <c r="K137" s="2"/>
    </row>
    <row r="138" spans="2:11">
      <c r="B138" s="18" t="str">
        <f t="shared" si="17"/>
        <v/>
      </c>
      <c r="C138" s="20" t="str">
        <f t="shared" si="12"/>
        <v/>
      </c>
      <c r="D138" s="15" t="str">
        <f t="shared" si="18"/>
        <v/>
      </c>
      <c r="E138" s="15" t="str">
        <f t="shared" si="19"/>
        <v/>
      </c>
      <c r="F138" s="15" t="str">
        <f t="shared" si="13"/>
        <v/>
      </c>
      <c r="G138" s="15" t="str">
        <f t="shared" si="14"/>
        <v/>
      </c>
      <c r="H138" s="15" t="str">
        <f t="shared" si="15"/>
        <v/>
      </c>
      <c r="I138" s="15" t="str">
        <f t="shared" si="16"/>
        <v/>
      </c>
      <c r="J138" s="2"/>
      <c r="K138" s="2"/>
    </row>
    <row r="139" spans="2:11">
      <c r="B139" s="18" t="str">
        <f t="shared" si="17"/>
        <v/>
      </c>
      <c r="C139" s="20" t="str">
        <f t="shared" si="12"/>
        <v/>
      </c>
      <c r="D139" s="15" t="str">
        <f t="shared" si="18"/>
        <v/>
      </c>
      <c r="E139" s="15" t="str">
        <f t="shared" si="19"/>
        <v/>
      </c>
      <c r="F139" s="15" t="str">
        <f t="shared" si="13"/>
        <v/>
      </c>
      <c r="G139" s="15" t="str">
        <f t="shared" si="14"/>
        <v/>
      </c>
      <c r="H139" s="15" t="str">
        <f t="shared" si="15"/>
        <v/>
      </c>
      <c r="I139" s="15" t="str">
        <f t="shared" si="16"/>
        <v/>
      </c>
      <c r="J139" s="2"/>
      <c r="K139" s="2"/>
    </row>
    <row r="140" spans="2:11">
      <c r="B140" s="18" t="str">
        <f t="shared" si="17"/>
        <v/>
      </c>
      <c r="C140" s="20" t="str">
        <f t="shared" si="12"/>
        <v/>
      </c>
      <c r="D140" s="15" t="str">
        <f t="shared" si="18"/>
        <v/>
      </c>
      <c r="E140" s="15" t="str">
        <f t="shared" si="19"/>
        <v/>
      </c>
      <c r="F140" s="15" t="str">
        <f t="shared" si="13"/>
        <v/>
      </c>
      <c r="G140" s="15" t="str">
        <f t="shared" si="14"/>
        <v/>
      </c>
      <c r="H140" s="15" t="str">
        <f t="shared" si="15"/>
        <v/>
      </c>
      <c r="I140" s="15" t="str">
        <f t="shared" si="16"/>
        <v/>
      </c>
      <c r="J140" s="2"/>
      <c r="K140" s="2"/>
    </row>
    <row r="141" spans="2:11">
      <c r="B141" s="18" t="str">
        <f t="shared" ref="B141:B170" si="20">IF(B140&gt;=$E$6,"",B140+1)</f>
        <v/>
      </c>
      <c r="C141" s="20" t="str">
        <f t="shared" si="12"/>
        <v/>
      </c>
      <c r="D141" s="15" t="str">
        <f t="shared" si="18"/>
        <v/>
      </c>
      <c r="E141" s="15" t="str">
        <f t="shared" si="19"/>
        <v/>
      </c>
      <c r="F141" s="15" t="str">
        <f t="shared" ref="F141:F170" si="21">IF(B141="","",D141-E141)</f>
        <v/>
      </c>
      <c r="G141" s="15" t="str">
        <f t="shared" ref="G141:G170" si="22">IF(B141="","",G140-F141)</f>
        <v/>
      </c>
      <c r="H141" s="15" t="str">
        <f t="shared" ref="H141:H170" si="23">IF(B141="","",E141+H140)</f>
        <v/>
      </c>
      <c r="I141" s="15" t="str">
        <f t="shared" ref="I141:I170" si="24">IF(B141="","",F141+I140)</f>
        <v/>
      </c>
      <c r="J141" s="2"/>
      <c r="K141" s="2"/>
    </row>
    <row r="142" spans="2:11">
      <c r="B142" s="18" t="str">
        <f t="shared" si="20"/>
        <v/>
      </c>
      <c r="C142" s="20" t="str">
        <f t="shared" si="12"/>
        <v/>
      </c>
      <c r="D142" s="15" t="str">
        <f t="shared" si="18"/>
        <v/>
      </c>
      <c r="E142" s="15" t="str">
        <f t="shared" si="19"/>
        <v/>
      </c>
      <c r="F142" s="15" t="str">
        <f t="shared" si="21"/>
        <v/>
      </c>
      <c r="G142" s="15" t="str">
        <f t="shared" si="22"/>
        <v/>
      </c>
      <c r="H142" s="15" t="str">
        <f t="shared" si="23"/>
        <v/>
      </c>
      <c r="I142" s="15" t="str">
        <f t="shared" si="24"/>
        <v/>
      </c>
      <c r="J142" s="2"/>
      <c r="K142" s="2"/>
    </row>
    <row r="143" spans="2:11">
      <c r="B143" s="18" t="str">
        <f t="shared" si="20"/>
        <v/>
      </c>
      <c r="C143" s="20" t="str">
        <f t="shared" si="12"/>
        <v/>
      </c>
      <c r="D143" s="15" t="str">
        <f t="shared" si="18"/>
        <v/>
      </c>
      <c r="E143" s="15" t="str">
        <f t="shared" si="19"/>
        <v/>
      </c>
      <c r="F143" s="15" t="str">
        <f t="shared" si="21"/>
        <v/>
      </c>
      <c r="G143" s="15" t="str">
        <f t="shared" si="22"/>
        <v/>
      </c>
      <c r="H143" s="15" t="str">
        <f t="shared" si="23"/>
        <v/>
      </c>
      <c r="I143" s="15" t="str">
        <f t="shared" si="24"/>
        <v/>
      </c>
      <c r="J143" s="2"/>
      <c r="K143" s="2"/>
    </row>
    <row r="144" spans="2:11">
      <c r="B144" s="18" t="str">
        <f t="shared" si="20"/>
        <v/>
      </c>
      <c r="C144" s="20" t="str">
        <f t="shared" si="12"/>
        <v/>
      </c>
      <c r="D144" s="15" t="str">
        <f t="shared" si="18"/>
        <v/>
      </c>
      <c r="E144" s="15" t="str">
        <f t="shared" si="19"/>
        <v/>
      </c>
      <c r="F144" s="15" t="str">
        <f t="shared" si="21"/>
        <v/>
      </c>
      <c r="G144" s="15" t="str">
        <f t="shared" si="22"/>
        <v/>
      </c>
      <c r="H144" s="15" t="str">
        <f t="shared" si="23"/>
        <v/>
      </c>
      <c r="I144" s="15" t="str">
        <f t="shared" si="24"/>
        <v/>
      </c>
      <c r="J144" s="2"/>
      <c r="K144" s="2"/>
    </row>
    <row r="145" spans="2:11">
      <c r="B145" s="18" t="str">
        <f t="shared" si="20"/>
        <v/>
      </c>
      <c r="C145" s="20" t="str">
        <f t="shared" si="12"/>
        <v/>
      </c>
      <c r="D145" s="15" t="str">
        <f t="shared" si="18"/>
        <v/>
      </c>
      <c r="E145" s="15" t="str">
        <f t="shared" si="19"/>
        <v/>
      </c>
      <c r="F145" s="15" t="str">
        <f t="shared" si="21"/>
        <v/>
      </c>
      <c r="G145" s="15" t="str">
        <f t="shared" si="22"/>
        <v/>
      </c>
      <c r="H145" s="15" t="str">
        <f t="shared" si="23"/>
        <v/>
      </c>
      <c r="I145" s="15" t="str">
        <f t="shared" si="24"/>
        <v/>
      </c>
      <c r="J145" s="2"/>
      <c r="K145" s="2"/>
    </row>
    <row r="146" spans="2:11">
      <c r="B146" s="18" t="str">
        <f t="shared" si="20"/>
        <v/>
      </c>
      <c r="C146" s="20" t="str">
        <f t="shared" si="12"/>
        <v/>
      </c>
      <c r="D146" s="15" t="str">
        <f t="shared" si="18"/>
        <v/>
      </c>
      <c r="E146" s="15" t="str">
        <f t="shared" si="19"/>
        <v/>
      </c>
      <c r="F146" s="15" t="str">
        <f t="shared" si="21"/>
        <v/>
      </c>
      <c r="G146" s="15" t="str">
        <f t="shared" si="22"/>
        <v/>
      </c>
      <c r="H146" s="15" t="str">
        <f t="shared" si="23"/>
        <v/>
      </c>
      <c r="I146" s="15" t="str">
        <f t="shared" si="24"/>
        <v/>
      </c>
      <c r="J146" s="2"/>
      <c r="K146" s="2"/>
    </row>
    <row r="147" spans="2:11">
      <c r="B147" s="18" t="str">
        <f t="shared" si="20"/>
        <v/>
      </c>
      <c r="C147" s="20" t="str">
        <f t="shared" si="12"/>
        <v/>
      </c>
      <c r="D147" s="15" t="str">
        <f t="shared" si="18"/>
        <v/>
      </c>
      <c r="E147" s="15" t="str">
        <f t="shared" si="19"/>
        <v/>
      </c>
      <c r="F147" s="15" t="str">
        <f t="shared" si="21"/>
        <v/>
      </c>
      <c r="G147" s="15" t="str">
        <f t="shared" si="22"/>
        <v/>
      </c>
      <c r="H147" s="15" t="str">
        <f t="shared" si="23"/>
        <v/>
      </c>
      <c r="I147" s="15" t="str">
        <f t="shared" si="24"/>
        <v/>
      </c>
      <c r="J147" s="2"/>
      <c r="K147" s="2"/>
    </row>
    <row r="148" spans="2:11">
      <c r="B148" s="18" t="str">
        <f t="shared" si="20"/>
        <v/>
      </c>
      <c r="C148" s="20" t="str">
        <f t="shared" si="12"/>
        <v/>
      </c>
      <c r="D148" s="15" t="str">
        <f t="shared" si="18"/>
        <v/>
      </c>
      <c r="E148" s="15" t="str">
        <f t="shared" si="19"/>
        <v/>
      </c>
      <c r="F148" s="15" t="str">
        <f t="shared" si="21"/>
        <v/>
      </c>
      <c r="G148" s="15" t="str">
        <f t="shared" si="22"/>
        <v/>
      </c>
      <c r="H148" s="15" t="str">
        <f t="shared" si="23"/>
        <v/>
      </c>
      <c r="I148" s="15" t="str">
        <f t="shared" si="24"/>
        <v/>
      </c>
      <c r="J148" s="2"/>
      <c r="K148" s="2"/>
    </row>
    <row r="149" spans="2:11">
      <c r="B149" s="18" t="str">
        <f t="shared" si="20"/>
        <v/>
      </c>
      <c r="C149" s="20" t="str">
        <f t="shared" si="12"/>
        <v/>
      </c>
      <c r="D149" s="15" t="str">
        <f t="shared" si="18"/>
        <v/>
      </c>
      <c r="E149" s="15" t="str">
        <f t="shared" si="19"/>
        <v/>
      </c>
      <c r="F149" s="15" t="str">
        <f t="shared" si="21"/>
        <v/>
      </c>
      <c r="G149" s="15" t="str">
        <f t="shared" si="22"/>
        <v/>
      </c>
      <c r="H149" s="15" t="str">
        <f t="shared" si="23"/>
        <v/>
      </c>
      <c r="I149" s="15" t="str">
        <f t="shared" si="24"/>
        <v/>
      </c>
      <c r="J149" s="2"/>
      <c r="K149" s="2"/>
    </row>
    <row r="150" spans="2:11">
      <c r="B150" s="18" t="str">
        <f t="shared" si="20"/>
        <v/>
      </c>
      <c r="C150" s="20" t="str">
        <f t="shared" si="12"/>
        <v/>
      </c>
      <c r="D150" s="15" t="str">
        <f t="shared" ref="D150:D170" si="25">IF(B150&lt;$E$6, $I$6,IF(B150=$E$6,G149+E150,""))</f>
        <v/>
      </c>
      <c r="E150" s="15" t="str">
        <f t="shared" ref="E150:E170" si="26">IF(B150="","",ROUNDDOWN(G149*$I$5,2))</f>
        <v/>
      </c>
      <c r="F150" s="15" t="str">
        <f t="shared" si="21"/>
        <v/>
      </c>
      <c r="G150" s="15" t="str">
        <f t="shared" si="22"/>
        <v/>
      </c>
      <c r="H150" s="15" t="str">
        <f t="shared" si="23"/>
        <v/>
      </c>
      <c r="I150" s="15" t="str">
        <f t="shared" si="24"/>
        <v/>
      </c>
      <c r="J150" s="2"/>
      <c r="K150" s="2"/>
    </row>
    <row r="151" spans="2:11">
      <c r="B151" s="18" t="str">
        <f t="shared" si="20"/>
        <v/>
      </c>
      <c r="C151" s="20" t="str">
        <f t="shared" ref="C151:C170" si="27">IF(B151="","",DATE(YEAR(C150),MONTH(C150)+1,DAY(C150)))</f>
        <v/>
      </c>
      <c r="D151" s="15" t="str">
        <f t="shared" si="25"/>
        <v/>
      </c>
      <c r="E151" s="15" t="str">
        <f t="shared" si="26"/>
        <v/>
      </c>
      <c r="F151" s="15" t="str">
        <f t="shared" si="21"/>
        <v/>
      </c>
      <c r="G151" s="15" t="str">
        <f t="shared" si="22"/>
        <v/>
      </c>
      <c r="H151" s="15" t="str">
        <f t="shared" si="23"/>
        <v/>
      </c>
      <c r="I151" s="15" t="str">
        <f t="shared" si="24"/>
        <v/>
      </c>
      <c r="J151" s="2"/>
      <c r="K151" s="2"/>
    </row>
    <row r="152" spans="2:11">
      <c r="B152" s="18" t="str">
        <f t="shared" si="20"/>
        <v/>
      </c>
      <c r="C152" s="20" t="str">
        <f t="shared" si="27"/>
        <v/>
      </c>
      <c r="D152" s="15" t="str">
        <f t="shared" si="25"/>
        <v/>
      </c>
      <c r="E152" s="15" t="str">
        <f t="shared" si="26"/>
        <v/>
      </c>
      <c r="F152" s="15" t="str">
        <f t="shared" si="21"/>
        <v/>
      </c>
      <c r="G152" s="15" t="str">
        <f t="shared" si="22"/>
        <v/>
      </c>
      <c r="H152" s="15" t="str">
        <f t="shared" si="23"/>
        <v/>
      </c>
      <c r="I152" s="15" t="str">
        <f t="shared" si="24"/>
        <v/>
      </c>
      <c r="J152" s="2"/>
      <c r="K152" s="2"/>
    </row>
    <row r="153" spans="2:11">
      <c r="B153" s="18" t="str">
        <f t="shared" si="20"/>
        <v/>
      </c>
      <c r="C153" s="20" t="str">
        <f t="shared" si="27"/>
        <v/>
      </c>
      <c r="D153" s="15" t="str">
        <f t="shared" si="25"/>
        <v/>
      </c>
      <c r="E153" s="15" t="str">
        <f t="shared" si="26"/>
        <v/>
      </c>
      <c r="F153" s="15" t="str">
        <f t="shared" si="21"/>
        <v/>
      </c>
      <c r="G153" s="15" t="str">
        <f t="shared" si="22"/>
        <v/>
      </c>
      <c r="H153" s="15" t="str">
        <f t="shared" si="23"/>
        <v/>
      </c>
      <c r="I153" s="15" t="str">
        <f t="shared" si="24"/>
        <v/>
      </c>
      <c r="J153" s="2"/>
      <c r="K153" s="2"/>
    </row>
    <row r="154" spans="2:11">
      <c r="B154" s="18" t="str">
        <f t="shared" si="20"/>
        <v/>
      </c>
      <c r="C154" s="20" t="str">
        <f t="shared" si="27"/>
        <v/>
      </c>
      <c r="D154" s="15" t="str">
        <f t="shared" si="25"/>
        <v/>
      </c>
      <c r="E154" s="15" t="str">
        <f t="shared" si="26"/>
        <v/>
      </c>
      <c r="F154" s="15" t="str">
        <f t="shared" si="21"/>
        <v/>
      </c>
      <c r="G154" s="15" t="str">
        <f t="shared" si="22"/>
        <v/>
      </c>
      <c r="H154" s="15" t="str">
        <f t="shared" si="23"/>
        <v/>
      </c>
      <c r="I154" s="15" t="str">
        <f t="shared" si="24"/>
        <v/>
      </c>
      <c r="J154" s="2"/>
      <c r="K154" s="2"/>
    </row>
    <row r="155" spans="2:11">
      <c r="B155" s="18" t="str">
        <f t="shared" si="20"/>
        <v/>
      </c>
      <c r="C155" s="20" t="str">
        <f t="shared" si="27"/>
        <v/>
      </c>
      <c r="D155" s="15" t="str">
        <f t="shared" si="25"/>
        <v/>
      </c>
      <c r="E155" s="15" t="str">
        <f t="shared" si="26"/>
        <v/>
      </c>
      <c r="F155" s="15" t="str">
        <f t="shared" si="21"/>
        <v/>
      </c>
      <c r="G155" s="15" t="str">
        <f t="shared" si="22"/>
        <v/>
      </c>
      <c r="H155" s="15" t="str">
        <f t="shared" si="23"/>
        <v/>
      </c>
      <c r="I155" s="15" t="str">
        <f t="shared" si="24"/>
        <v/>
      </c>
      <c r="J155" s="2"/>
      <c r="K155" s="2"/>
    </row>
    <row r="156" spans="2:11">
      <c r="B156" s="18" t="str">
        <f t="shared" si="20"/>
        <v/>
      </c>
      <c r="C156" s="20" t="str">
        <f t="shared" si="27"/>
        <v/>
      </c>
      <c r="D156" s="15" t="str">
        <f t="shared" si="25"/>
        <v/>
      </c>
      <c r="E156" s="15" t="str">
        <f t="shared" si="26"/>
        <v/>
      </c>
      <c r="F156" s="15" t="str">
        <f t="shared" si="21"/>
        <v/>
      </c>
      <c r="G156" s="15" t="str">
        <f t="shared" si="22"/>
        <v/>
      </c>
      <c r="H156" s="15" t="str">
        <f t="shared" si="23"/>
        <v/>
      </c>
      <c r="I156" s="15" t="str">
        <f t="shared" si="24"/>
        <v/>
      </c>
      <c r="J156" s="2"/>
      <c r="K156" s="2"/>
    </row>
    <row r="157" spans="2:11">
      <c r="B157" s="18" t="str">
        <f t="shared" si="20"/>
        <v/>
      </c>
      <c r="C157" s="20" t="str">
        <f t="shared" si="27"/>
        <v/>
      </c>
      <c r="D157" s="15" t="str">
        <f t="shared" si="25"/>
        <v/>
      </c>
      <c r="E157" s="15" t="str">
        <f t="shared" si="26"/>
        <v/>
      </c>
      <c r="F157" s="15" t="str">
        <f t="shared" si="21"/>
        <v/>
      </c>
      <c r="G157" s="15" t="str">
        <f t="shared" si="22"/>
        <v/>
      </c>
      <c r="H157" s="15" t="str">
        <f t="shared" si="23"/>
        <v/>
      </c>
      <c r="I157" s="15" t="str">
        <f t="shared" si="24"/>
        <v/>
      </c>
      <c r="J157" s="2"/>
      <c r="K157" s="2"/>
    </row>
    <row r="158" spans="2:11">
      <c r="B158" s="18" t="str">
        <f t="shared" si="20"/>
        <v/>
      </c>
      <c r="C158" s="20" t="str">
        <f t="shared" si="27"/>
        <v/>
      </c>
      <c r="D158" s="15" t="str">
        <f t="shared" si="25"/>
        <v/>
      </c>
      <c r="E158" s="15" t="str">
        <f t="shared" si="26"/>
        <v/>
      </c>
      <c r="F158" s="15" t="str">
        <f t="shared" si="21"/>
        <v/>
      </c>
      <c r="G158" s="15" t="str">
        <f t="shared" si="22"/>
        <v/>
      </c>
      <c r="H158" s="15" t="str">
        <f t="shared" si="23"/>
        <v/>
      </c>
      <c r="I158" s="15" t="str">
        <f t="shared" si="24"/>
        <v/>
      </c>
      <c r="J158" s="2"/>
      <c r="K158" s="2"/>
    </row>
    <row r="159" spans="2:11">
      <c r="B159" s="18" t="str">
        <f t="shared" si="20"/>
        <v/>
      </c>
      <c r="C159" s="20" t="str">
        <f t="shared" si="27"/>
        <v/>
      </c>
      <c r="D159" s="15" t="str">
        <f t="shared" si="25"/>
        <v/>
      </c>
      <c r="E159" s="15" t="str">
        <f t="shared" si="26"/>
        <v/>
      </c>
      <c r="F159" s="15" t="str">
        <f t="shared" si="21"/>
        <v/>
      </c>
      <c r="G159" s="15" t="str">
        <f t="shared" si="22"/>
        <v/>
      </c>
      <c r="H159" s="15" t="str">
        <f t="shared" si="23"/>
        <v/>
      </c>
      <c r="I159" s="15" t="str">
        <f t="shared" si="24"/>
        <v/>
      </c>
      <c r="J159" s="2"/>
      <c r="K159" s="2"/>
    </row>
    <row r="160" spans="2:11">
      <c r="B160" s="18" t="str">
        <f t="shared" si="20"/>
        <v/>
      </c>
      <c r="C160" s="20" t="str">
        <f t="shared" si="27"/>
        <v/>
      </c>
      <c r="D160" s="15" t="str">
        <f t="shared" si="25"/>
        <v/>
      </c>
      <c r="E160" s="15" t="str">
        <f t="shared" si="26"/>
        <v/>
      </c>
      <c r="F160" s="15" t="str">
        <f t="shared" si="21"/>
        <v/>
      </c>
      <c r="G160" s="15" t="str">
        <f t="shared" si="22"/>
        <v/>
      </c>
      <c r="H160" s="15" t="str">
        <f t="shared" si="23"/>
        <v/>
      </c>
      <c r="I160" s="15" t="str">
        <f t="shared" si="24"/>
        <v/>
      </c>
      <c r="J160" s="2"/>
      <c r="K160" s="2"/>
    </row>
    <row r="161" spans="2:11">
      <c r="B161" s="18" t="str">
        <f t="shared" si="20"/>
        <v/>
      </c>
      <c r="C161" s="20" t="str">
        <f t="shared" si="27"/>
        <v/>
      </c>
      <c r="D161" s="15" t="str">
        <f t="shared" si="25"/>
        <v/>
      </c>
      <c r="E161" s="15" t="str">
        <f t="shared" si="26"/>
        <v/>
      </c>
      <c r="F161" s="15" t="str">
        <f t="shared" si="21"/>
        <v/>
      </c>
      <c r="G161" s="15" t="str">
        <f t="shared" si="22"/>
        <v/>
      </c>
      <c r="H161" s="15" t="str">
        <f t="shared" si="23"/>
        <v/>
      </c>
      <c r="I161" s="15" t="str">
        <f t="shared" si="24"/>
        <v/>
      </c>
      <c r="J161" s="2"/>
      <c r="K161" s="2"/>
    </row>
    <row r="162" spans="2:11">
      <c r="B162" s="18" t="str">
        <f t="shared" si="20"/>
        <v/>
      </c>
      <c r="C162" s="20" t="str">
        <f t="shared" si="27"/>
        <v/>
      </c>
      <c r="D162" s="15" t="str">
        <f t="shared" si="25"/>
        <v/>
      </c>
      <c r="E162" s="15" t="str">
        <f t="shared" si="26"/>
        <v/>
      </c>
      <c r="F162" s="15" t="str">
        <f t="shared" si="21"/>
        <v/>
      </c>
      <c r="G162" s="15" t="str">
        <f t="shared" si="22"/>
        <v/>
      </c>
      <c r="H162" s="15" t="str">
        <f t="shared" si="23"/>
        <v/>
      </c>
      <c r="I162" s="15" t="str">
        <f t="shared" si="24"/>
        <v/>
      </c>
      <c r="J162" s="2"/>
      <c r="K162" s="2"/>
    </row>
    <row r="163" spans="2:11">
      <c r="B163" s="18" t="str">
        <f t="shared" si="20"/>
        <v/>
      </c>
      <c r="C163" s="20" t="str">
        <f t="shared" si="27"/>
        <v/>
      </c>
      <c r="D163" s="15" t="str">
        <f t="shared" si="25"/>
        <v/>
      </c>
      <c r="E163" s="15" t="str">
        <f t="shared" si="26"/>
        <v/>
      </c>
      <c r="F163" s="15" t="str">
        <f t="shared" si="21"/>
        <v/>
      </c>
      <c r="G163" s="15" t="str">
        <f t="shared" si="22"/>
        <v/>
      </c>
      <c r="H163" s="15" t="str">
        <f t="shared" si="23"/>
        <v/>
      </c>
      <c r="I163" s="15" t="str">
        <f t="shared" si="24"/>
        <v/>
      </c>
      <c r="J163" s="2"/>
      <c r="K163" s="2"/>
    </row>
    <row r="164" spans="2:11">
      <c r="B164" s="18" t="str">
        <f t="shared" si="20"/>
        <v/>
      </c>
      <c r="C164" s="20" t="str">
        <f t="shared" si="27"/>
        <v/>
      </c>
      <c r="D164" s="15" t="str">
        <f t="shared" si="25"/>
        <v/>
      </c>
      <c r="E164" s="15" t="str">
        <f t="shared" si="26"/>
        <v/>
      </c>
      <c r="F164" s="15" t="str">
        <f t="shared" si="21"/>
        <v/>
      </c>
      <c r="G164" s="15" t="str">
        <f t="shared" si="22"/>
        <v/>
      </c>
      <c r="H164" s="15" t="str">
        <f t="shared" si="23"/>
        <v/>
      </c>
      <c r="I164" s="15" t="str">
        <f t="shared" si="24"/>
        <v/>
      </c>
      <c r="J164" s="2"/>
      <c r="K164" s="2"/>
    </row>
    <row r="165" spans="2:11">
      <c r="B165" s="18" t="str">
        <f t="shared" si="20"/>
        <v/>
      </c>
      <c r="C165" s="20" t="str">
        <f t="shared" si="27"/>
        <v/>
      </c>
      <c r="D165" s="15" t="str">
        <f t="shared" si="25"/>
        <v/>
      </c>
      <c r="E165" s="15" t="str">
        <f t="shared" si="26"/>
        <v/>
      </c>
      <c r="F165" s="15" t="str">
        <f t="shared" si="21"/>
        <v/>
      </c>
      <c r="G165" s="15" t="str">
        <f t="shared" si="22"/>
        <v/>
      </c>
      <c r="H165" s="15" t="str">
        <f t="shared" si="23"/>
        <v/>
      </c>
      <c r="I165" s="15" t="str">
        <f t="shared" si="24"/>
        <v/>
      </c>
      <c r="J165" s="2"/>
      <c r="K165" s="2"/>
    </row>
    <row r="166" spans="2:11">
      <c r="B166" s="18" t="str">
        <f t="shared" si="20"/>
        <v/>
      </c>
      <c r="C166" s="20" t="str">
        <f t="shared" si="27"/>
        <v/>
      </c>
      <c r="D166" s="15" t="str">
        <f t="shared" si="25"/>
        <v/>
      </c>
      <c r="E166" s="15" t="str">
        <f t="shared" si="26"/>
        <v/>
      </c>
      <c r="F166" s="15" t="str">
        <f t="shared" si="21"/>
        <v/>
      </c>
      <c r="G166" s="15" t="str">
        <f t="shared" si="22"/>
        <v/>
      </c>
      <c r="H166" s="15" t="str">
        <f t="shared" si="23"/>
        <v/>
      </c>
      <c r="I166" s="15" t="str">
        <f t="shared" si="24"/>
        <v/>
      </c>
      <c r="J166" s="2"/>
      <c r="K166" s="2"/>
    </row>
    <row r="167" spans="2:11">
      <c r="B167" s="18" t="str">
        <f t="shared" si="20"/>
        <v/>
      </c>
      <c r="C167" s="20" t="str">
        <f t="shared" si="27"/>
        <v/>
      </c>
      <c r="D167" s="15" t="str">
        <f t="shared" si="25"/>
        <v/>
      </c>
      <c r="E167" s="15" t="str">
        <f t="shared" si="26"/>
        <v/>
      </c>
      <c r="F167" s="15" t="str">
        <f t="shared" si="21"/>
        <v/>
      </c>
      <c r="G167" s="15" t="str">
        <f t="shared" si="22"/>
        <v/>
      </c>
      <c r="H167" s="15" t="str">
        <f t="shared" si="23"/>
        <v/>
      </c>
      <c r="I167" s="15" t="str">
        <f t="shared" si="24"/>
        <v/>
      </c>
      <c r="J167" s="2"/>
      <c r="K167" s="2"/>
    </row>
    <row r="168" spans="2:11">
      <c r="B168" s="18" t="str">
        <f t="shared" si="20"/>
        <v/>
      </c>
      <c r="C168" s="20" t="str">
        <f t="shared" si="27"/>
        <v/>
      </c>
      <c r="D168" s="15" t="str">
        <f t="shared" si="25"/>
        <v/>
      </c>
      <c r="E168" s="15" t="str">
        <f t="shared" si="26"/>
        <v/>
      </c>
      <c r="F168" s="15" t="str">
        <f t="shared" si="21"/>
        <v/>
      </c>
      <c r="G168" s="15" t="str">
        <f t="shared" si="22"/>
        <v/>
      </c>
      <c r="H168" s="15" t="str">
        <f t="shared" si="23"/>
        <v/>
      </c>
      <c r="I168" s="15" t="str">
        <f t="shared" si="24"/>
        <v/>
      </c>
      <c r="J168" s="2"/>
      <c r="K168" s="2"/>
    </row>
    <row r="169" spans="2:11">
      <c r="B169" s="18" t="str">
        <f t="shared" si="20"/>
        <v/>
      </c>
      <c r="C169" s="20" t="str">
        <f t="shared" si="27"/>
        <v/>
      </c>
      <c r="D169" s="15" t="str">
        <f t="shared" si="25"/>
        <v/>
      </c>
      <c r="E169" s="15" t="str">
        <f t="shared" si="26"/>
        <v/>
      </c>
      <c r="F169" s="15" t="str">
        <f t="shared" si="21"/>
        <v/>
      </c>
      <c r="G169" s="15" t="str">
        <f t="shared" si="22"/>
        <v/>
      </c>
      <c r="H169" s="15" t="str">
        <f t="shared" si="23"/>
        <v/>
      </c>
      <c r="I169" s="15" t="str">
        <f t="shared" si="24"/>
        <v/>
      </c>
      <c r="J169" s="2"/>
      <c r="K169" s="2"/>
    </row>
    <row r="170" spans="2:11">
      <c r="B170" s="18" t="str">
        <f t="shared" si="20"/>
        <v/>
      </c>
      <c r="C170" s="20" t="str">
        <f t="shared" si="27"/>
        <v/>
      </c>
      <c r="D170" s="15" t="str">
        <f t="shared" si="25"/>
        <v/>
      </c>
      <c r="E170" s="15" t="str">
        <f t="shared" si="26"/>
        <v/>
      </c>
      <c r="F170" s="15" t="str">
        <f t="shared" si="21"/>
        <v/>
      </c>
      <c r="G170" s="15" t="str">
        <f t="shared" si="22"/>
        <v/>
      </c>
      <c r="H170" s="15" t="str">
        <f t="shared" si="23"/>
        <v/>
      </c>
      <c r="I170" s="15" t="str">
        <f t="shared" si="24"/>
        <v/>
      </c>
      <c r="J170" s="2"/>
      <c r="K170" s="2"/>
    </row>
    <row r="171" spans="2:1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>
      <c r="B301" s="2"/>
      <c r="C301" s="2"/>
      <c r="D301" s="2"/>
      <c r="E301" s="2"/>
      <c r="F301" s="2"/>
      <c r="G301" s="2"/>
      <c r="H301" s="2"/>
      <c r="I301" s="2"/>
      <c r="J301" s="2"/>
      <c r="K301" s="2"/>
    </row>
  </sheetData>
  <mergeCells count="14">
    <mergeCell ref="C13:I13"/>
    <mergeCell ref="C14:I14"/>
    <mergeCell ref="B2:G2"/>
    <mergeCell ref="H2:I2"/>
    <mergeCell ref="B9:D9"/>
    <mergeCell ref="B10:D10"/>
    <mergeCell ref="G5:H5"/>
    <mergeCell ref="G6:H6"/>
    <mergeCell ref="B5:D5"/>
    <mergeCell ref="G4:I4"/>
    <mergeCell ref="B6:D6"/>
    <mergeCell ref="B7:D7"/>
    <mergeCell ref="B8:D8"/>
    <mergeCell ref="C12:I12"/>
  </mergeCells>
  <phoneticPr fontId="9" type="noConversion"/>
  <dataValidations count="2">
    <dataValidation type="whole" errorStyle="information" allowBlank="1" showInputMessage="1" showErrorMessage="1" error="Please enter a value between 1 &amp; 150" sqref="E6">
      <formula1>1</formula1>
      <formula2>150</formula2>
    </dataValidation>
    <dataValidation type="list" allowBlank="1" showInputMessage="1" showErrorMessage="1" sqref="E8">
      <formula1>$K$11:$K$11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Lender's Repayment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Canham</dc:creator>
  <cp:lastModifiedBy>Dave Canham</cp:lastModifiedBy>
  <cp:lastPrinted>2014-07-14T15:37:13Z</cp:lastPrinted>
  <dcterms:created xsi:type="dcterms:W3CDTF">2014-06-25T09:49:13Z</dcterms:created>
  <dcterms:modified xsi:type="dcterms:W3CDTF">2017-11-03T11:09:24Z</dcterms:modified>
</cp:coreProperties>
</file>